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120" windowHeight="1470" activeTab="0"/>
  </bookViews>
  <sheets>
    <sheet name="36" sheetId="1" r:id="rId1"/>
  </sheets>
  <externalReferences>
    <externalReference r:id="rId4"/>
  </externalReferences>
  <definedNames/>
  <calcPr fullCalcOnLoad="1"/>
</workbook>
</file>

<file path=xl/sharedStrings.xml><?xml version="1.0" encoding="utf-8"?>
<sst xmlns="http://schemas.openxmlformats.org/spreadsheetml/2006/main" count="100" uniqueCount="70">
  <si>
    <t>UBND TỈNH BẮC NINH</t>
  </si>
  <si>
    <t>Biểu số 36/CK-NSNN</t>
  </si>
  <si>
    <t>DỰ TOÁN CHI NGÂN SÁCH ĐỊA PHƯƠNG, CHI NGÂN SÁCH CẤP TỈNH 
VÀ CHI NGÂN SÁCH HUYỆN THEO CƠ CẤU CHI NĂM 2019</t>
  </si>
  <si>
    <t>(Dự toán trình Hội đồng nhân dân)</t>
  </si>
  <si>
    <t>Đơn vị: triệu đồng</t>
  </si>
  <si>
    <t>STT</t>
  </si>
  <si>
    <t>Nội dung</t>
  </si>
  <si>
    <t>NSĐP</t>
  </si>
  <si>
    <t>CHIA RA</t>
  </si>
  <si>
    <t>NGÂN SÁCH CẤP TỈNH</t>
  </si>
  <si>
    <t>NGÂN SÁCH  HUYỆN</t>
  </si>
  <si>
    <t>TỔNG CHI NGÂN SÁCH ĐỊA PHƯƠNG</t>
  </si>
  <si>
    <t>A</t>
  </si>
  <si>
    <t>CHI CÂN ĐỐI NGÂN SÁCH ĐỊA PHƯƠNG</t>
  </si>
  <si>
    <t>I</t>
  </si>
  <si>
    <t>Chi đầu tư phát triển</t>
  </si>
  <si>
    <t>Chi đầu tư cho các dự án</t>
  </si>
  <si>
    <t>Trong đó chia theo lĩnh vực:</t>
  </si>
  <si>
    <t>-</t>
  </si>
  <si>
    <t>Chi giáo dục-đào tạo và dạy nghề</t>
  </si>
  <si>
    <t>Chi khoa học và công nghệ</t>
  </si>
  <si>
    <t>Chi quốc phòng</t>
  </si>
  <si>
    <t>Chi an ninh</t>
  </si>
  <si>
    <t>Chi y tế, dân số và gia đình</t>
  </si>
  <si>
    <t>Chi văn hóa thông tin</t>
  </si>
  <si>
    <t>Chi phát thanh, truyền hình</t>
  </si>
  <si>
    <t xml:space="preserve">Chi thể dục thể thao </t>
  </si>
  <si>
    <t>Chi bảo vệ môi trường</t>
  </si>
  <si>
    <t>Chi hoạt động kinh tế</t>
  </si>
  <si>
    <t>Chi hoạt động quản lý nhà nước, Đảng, đoàn thể</t>
  </si>
  <si>
    <t>Chi bảo đảm xã hội</t>
  </si>
  <si>
    <t>Chi khác</t>
  </si>
  <si>
    <t>Trong đó chia theo nguồn vốn:</t>
  </si>
  <si>
    <t>Chi đầu tư XDCB vốn trong nước</t>
  </si>
  <si>
    <t>Dự kiến chi từ nguồn CCTL</t>
  </si>
  <si>
    <t>Chi đầu tư từ nguồn thu tiền sử dụng đất</t>
  </si>
  <si>
    <t>Chi đầu tư từ nguồn thu xổ số kiến thiết</t>
  </si>
  <si>
    <t>Dự kiến chi đầu tư từ nguồn vốn vay</t>
  </si>
  <si>
    <t>Chi đầu tư từ nguồn bội thu ngân sách huyện, xã</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</si>
  <si>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</si>
  <si>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</si>
  <si>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II</t>
  </si>
  <si>
    <t>Chi thường xuyên</t>
  </si>
  <si>
    <t>Trong đó:</t>
  </si>
  <si>
    <t>Chi giáo dục - đào tạo và dạy nghề</t>
  </si>
  <si>
    <t>Chi sự nghiệp y tế, dân số và gia đình</t>
  </si>
  <si>
    <t>Chi sự nghiệp văn hóa thông tin</t>
  </si>
  <si>
    <t>Chi sự nghiệp phát thanh, truyền hình</t>
  </si>
  <si>
    <t>Chi sự nghiệp thể dục thể thao</t>
  </si>
  <si>
    <t>Chi sự nghiệp bảo vệ môi trường</t>
  </si>
  <si>
    <t>III</t>
  </si>
  <si>
    <t>Chi trả nợ lãi do chính quyền địa phương vay</t>
  </si>
  <si>
    <t>IV</t>
  </si>
  <si>
    <t>Chi bổ sung quỹ dự trữ tài chính</t>
  </si>
  <si>
    <t>V</t>
  </si>
  <si>
    <t>Dự phòng ngân sách</t>
  </si>
  <si>
    <t>VI</t>
  </si>
  <si>
    <t>Chi tạo nguồn cải cách tiền lương</t>
  </si>
  <si>
    <t>B</t>
  </si>
  <si>
    <t>CHI CÁC CHƯƠNG TRÌNH MỤC TIÊU</t>
  </si>
  <si>
    <t>Chi thực hiện các chương trình mục tiêu quốc gia</t>
  </si>
  <si>
    <t>Chi đầu tư thực hiện các chương trình mục tiêu, nhiệm vụ khác</t>
  </si>
  <si>
    <t>Chi từ nguồn hỗ trợ thực hiện các chế độ, chính sách theo quy định</t>
  </si>
  <si>
    <t>C</t>
  </si>
  <si>
    <t>CHI CHUYỂN NGUỒN SANG NĂM SAU</t>
  </si>
  <si>
    <t>BỘI CHI NGÂN SÁCH ĐỊA PHƯƠNG/BỘI THU NGÂN SÁCH ĐỊA PHƯƠNG</t>
  </si>
  <si>
    <t>BỘI CHI NGÂN SÁCH ĐỊA PHƯƠNG</t>
  </si>
  <si>
    <t>VAY ĐỂ TRẢ NỢ GỐC</t>
  </si>
  <si>
    <t>BỘI THU NGÂN SÁCH ĐỊA PHƯƠNG</t>
  </si>
  <si>
    <t>CHI CHUYỂN NGUỒN SANG NĂM SAU CỦA NGÂN SÁCH ĐỊA PHƯƠNG</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</si>
</sst>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theme="1"/>
      <name val="Calibri"/>
      <family val="2"/>
    </font>
    <font>
      <sz val="11"/>
      <color indexed="8"/>
      <name val="Calibri"/>
      <family val="2"/>
    </font>
    <font>
      <b/>
      <sz val="12"/>
      <color indexed="8"/>
      <name val="Times New Roman"/>
      <family val="1"/>
    </font>
    <font>
      <b/>
      <sz val="12"/>
      <name val="Times New Roman"/>
      <family val="1"/>
    </font>
    <font>
      <i/>
      <sz val="12"/>
      <color indexed="8"/>
      <name val="Times New Roman"/>
      <family val="1"/>
    </font>
    <font>
      <i/>
      <sz val="12"/>
      <name val="Times New Roman"/>
      <family val="1"/>
    </font>
    <font>
      <b/>
      <sz val="12"/>
      <color indexed="10"/>
      <name val=".VnTime"/>
      <family val="2"/>
    </font>
    <font>
      <b/>
      <sz val="12"/>
      <name val=".VnTime"/>
      <family val="2"/>
    </font>
    <font>
      <sz val="12"/>
      <color indexed="8"/>
      <name val="Times New Roman"/>
      <family val="1"/>
    </font>
    <font>
      <sz val="12"/>
      <name val=".VnTime"/>
      <family val="2"/>
    </font>
    <font>
      <i/>
      <sz val="12"/>
      <name val=".VnTime"/>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FF0000"/>
      <name val=".VnTime"/>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bottom style="hair"/>
    </border>
    <border>
      <left style="thin"/>
      <right style="thin"/>
      <top style="hair"/>
      <bottom style="hair"/>
    </border>
    <border>
      <left style="thin"/>
      <right style="thin"/>
      <top style="hair"/>
      <bottom style="thin"/>
    </border>
    <border>
      <left/>
      <right/>
      <top/>
      <bottom style="thin"/>
    </border>
    <border>
      <left style="thin"/>
      <right style="thin"/>
      <top style="thin"/>
      <bottom style="hair"/>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Font="1" applyAlignment="1">
      <alignment/>
    </xf>
    <xf numFmtId="0" fontId="2" fillId="0" borderId="0" xfId="0" applyFont="1" applyAlignment="1">
      <alignment vertical="center"/>
    </xf>
    <xf numFmtId="0" fontId="0" fillId="0" borderId="0" xfId="0" applyAlignment="1">
      <alignment/>
    </xf>
    <xf numFmtId="3" fontId="0" fillId="0" borderId="0" xfId="42" applyNumberFormat="1" applyFont="1" applyAlignment="1">
      <alignment/>
    </xf>
    <xf numFmtId="3" fontId="3" fillId="0" borderId="10" xfId="42"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11" xfId="0" applyNumberFormat="1" applyFont="1" applyBorder="1" applyAlignment="1">
      <alignment vertical="center" wrapText="1"/>
    </xf>
    <xf numFmtId="3" fontId="2" fillId="0" borderId="11" xfId="42" applyNumberFormat="1" applyFont="1" applyBorder="1" applyAlignment="1">
      <alignment horizontal="right" vertical="center" wrapText="1"/>
    </xf>
    <xf numFmtId="3" fontId="43" fillId="0" borderId="0" xfId="0" applyNumberFormat="1" applyFont="1" applyAlignment="1">
      <alignment/>
    </xf>
    <xf numFmtId="3" fontId="7" fillId="0" borderId="0" xfId="0" applyNumberFormat="1" applyFont="1" applyAlignment="1">
      <alignment/>
    </xf>
    <xf numFmtId="0" fontId="7" fillId="0" borderId="0" xfId="0" applyFont="1" applyAlignment="1">
      <alignment/>
    </xf>
    <xf numFmtId="3" fontId="2" fillId="0" borderId="12" xfId="0" applyNumberFormat="1" applyFont="1" applyBorder="1" applyAlignment="1">
      <alignment horizontal="center" vertical="center" wrapText="1"/>
    </xf>
    <xf numFmtId="3" fontId="2" fillId="0" borderId="12" xfId="0" applyNumberFormat="1" applyFont="1" applyBorder="1" applyAlignment="1">
      <alignment vertical="center" wrapText="1"/>
    </xf>
    <xf numFmtId="3" fontId="2" fillId="0" borderId="12" xfId="42" applyNumberFormat="1" applyFont="1" applyBorder="1" applyAlignment="1">
      <alignment horizontal="right" vertical="center" wrapText="1"/>
    </xf>
    <xf numFmtId="3" fontId="8" fillId="0" borderId="12" xfId="0" applyNumberFormat="1" applyFont="1" applyBorder="1" applyAlignment="1">
      <alignment horizontal="center" vertical="center" wrapText="1"/>
    </xf>
    <xf numFmtId="3" fontId="8" fillId="0" borderId="12" xfId="0" applyNumberFormat="1" applyFont="1" applyBorder="1" applyAlignment="1">
      <alignment vertical="center" wrapText="1"/>
    </xf>
    <xf numFmtId="3" fontId="8" fillId="0" borderId="12" xfId="42" applyNumberFormat="1" applyFont="1" applyBorder="1" applyAlignment="1">
      <alignment horizontal="right" vertical="center" wrapText="1"/>
    </xf>
    <xf numFmtId="0" fontId="9" fillId="0" borderId="0" xfId="0" applyFont="1" applyAlignment="1">
      <alignment/>
    </xf>
    <xf numFmtId="3" fontId="9" fillId="0" borderId="0" xfId="0" applyNumberFormat="1" applyFont="1" applyAlignment="1">
      <alignment/>
    </xf>
    <xf numFmtId="3" fontId="4" fillId="0" borderId="12" xfId="0" applyNumberFormat="1" applyFont="1" applyBorder="1" applyAlignment="1" quotePrefix="1">
      <alignment horizontal="center" vertical="center" wrapText="1"/>
    </xf>
    <xf numFmtId="3" fontId="4" fillId="0" borderId="12" xfId="0" applyNumberFormat="1" applyFont="1" applyBorder="1" applyAlignment="1">
      <alignment vertical="center" wrapText="1"/>
    </xf>
    <xf numFmtId="3" fontId="4" fillId="0" borderId="12" xfId="42" applyNumberFormat="1" applyFont="1" applyBorder="1" applyAlignment="1">
      <alignment horizontal="right" vertical="center" wrapText="1"/>
    </xf>
    <xf numFmtId="0" fontId="10" fillId="0" borderId="0" xfId="0" applyFont="1" applyAlignment="1">
      <alignment/>
    </xf>
    <xf numFmtId="3" fontId="4" fillId="0" borderId="12" xfId="42" applyNumberFormat="1" applyFont="1" applyFill="1" applyBorder="1" applyAlignment="1">
      <alignment vertical="center" wrapText="1"/>
    </xf>
    <xf numFmtId="3" fontId="4" fillId="0" borderId="12" xfId="0" applyNumberFormat="1" applyFont="1" applyFill="1" applyBorder="1" applyAlignment="1">
      <alignment vertical="center" wrapText="1"/>
    </xf>
    <xf numFmtId="3" fontId="4" fillId="0" borderId="12" xfId="42" applyNumberFormat="1" applyFont="1" applyFill="1" applyBorder="1" applyAlignment="1">
      <alignment horizontal="right" vertical="center" wrapText="1"/>
    </xf>
    <xf numFmtId="0" fontId="10" fillId="0" borderId="0" xfId="0" applyFont="1" applyFill="1" applyAlignment="1">
      <alignment/>
    </xf>
    <xf numFmtId="0" fontId="4" fillId="0" borderId="12" xfId="0" applyFont="1" applyBorder="1" applyAlignment="1">
      <alignment vertical="center" wrapText="1"/>
    </xf>
    <xf numFmtId="3" fontId="4" fillId="0" borderId="12" xfId="0" applyNumberFormat="1" applyFont="1" applyBorder="1" applyAlignment="1">
      <alignment horizontal="center" vertical="center" wrapText="1"/>
    </xf>
    <xf numFmtId="3" fontId="2" fillId="0" borderId="12" xfId="42" applyNumberFormat="1" applyFont="1" applyFill="1" applyBorder="1" applyAlignment="1">
      <alignment horizontal="right" vertical="center" wrapText="1"/>
    </xf>
    <xf numFmtId="3" fontId="2" fillId="0" borderId="13" xfId="0" applyNumberFormat="1" applyFont="1" applyBorder="1" applyAlignment="1">
      <alignment horizontal="center" vertical="center" wrapText="1"/>
    </xf>
    <xf numFmtId="3" fontId="2" fillId="0" borderId="13" xfId="0" applyNumberFormat="1" applyFont="1" applyBorder="1" applyAlignment="1">
      <alignment vertical="center" wrapText="1"/>
    </xf>
    <xf numFmtId="3" fontId="8" fillId="0" borderId="13" xfId="42" applyNumberFormat="1" applyFont="1" applyBorder="1" applyAlignment="1">
      <alignment horizontal="right" vertical="center" wrapText="1"/>
    </xf>
    <xf numFmtId="0" fontId="4" fillId="0" borderId="0" xfId="0" applyFont="1" applyAlignment="1">
      <alignment vertical="center"/>
    </xf>
    <xf numFmtId="3" fontId="0" fillId="0" borderId="0" xfId="42" applyNumberFormat="1" applyFont="1" applyAlignment="1">
      <alignment horizontal="right"/>
    </xf>
    <xf numFmtId="0" fontId="8" fillId="0" borderId="0" xfId="0" applyFont="1" applyAlignment="1">
      <alignment vertical="center" wrapText="1"/>
    </xf>
    <xf numFmtId="3" fontId="4"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3" fillId="0" borderId="0" xfId="0" applyFont="1" applyAlignment="1">
      <alignment horizontal="right"/>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14" xfId="0" applyFont="1" applyBorder="1" applyAlignment="1">
      <alignment horizontal="right"/>
    </xf>
    <xf numFmtId="3" fontId="2" fillId="0" borderId="15"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15" xfId="42" applyNumberFormat="1" applyFont="1" applyBorder="1" applyAlignment="1">
      <alignment horizontal="center" vertical="center" wrapText="1"/>
    </xf>
    <xf numFmtId="3" fontId="2" fillId="0" borderId="13" xfId="42" applyNumberFormat="1" applyFont="1" applyBorder="1" applyAlignment="1">
      <alignment horizontal="center" vertical="center" wrapText="1"/>
    </xf>
    <xf numFmtId="3" fontId="2" fillId="0" borderId="16" xfId="42" applyNumberFormat="1" applyFont="1" applyBorder="1" applyAlignment="1">
      <alignment horizontal="center" vertical="center" wrapText="1"/>
    </xf>
    <xf numFmtId="3" fontId="2" fillId="0" borderId="17" xfId="42"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hong%20Tin\C&#212;NG%20KHAI\PL%20kem%20theo%20NQ%2006.12%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M bieu"/>
      <sheetName val="bieu"/>
      <sheetName val="Bieu 46-TT343"/>
      <sheetName val="Bieu 47-TT343"/>
      <sheetName val="Thu"/>
      <sheetName val="Bieu 48-TT343."/>
      <sheetName val="05 chi"/>
      <sheetName val="5a.DP"/>
      <sheetName val="5b.CCTL"/>
      <sheetName val="Bieu 49-tt343"/>
      <sheetName val="Bieu 50-TT343"/>
      <sheetName val="07.vay"/>
      <sheetName val="08.ĐT"/>
      <sheetName val="09.TX"/>
      <sheetName val="10.Thu HX"/>
      <sheetName val="11a.11b chi HX"/>
      <sheetName val="12.BSMT"/>
      <sheetName val="13.BSCĐ"/>
      <sheetName val="14.HTNT"/>
      <sheetName val="14a"/>
      <sheetName val="14b"/>
      <sheetName val="15.TKHX"/>
      <sheetName val="16a.quyTC"/>
      <sheetName val="16b.quytc"/>
      <sheetName val="17.thu phí"/>
      <sheetName val="18.thu DV"/>
      <sheetName val="19a.lg H"/>
      <sheetName val="19b. Lg xa"/>
      <sheetName val="Chi TX H"/>
      <sheetName val="Chi TX XA"/>
      <sheetName val="CCTL"/>
      <sheetName val="TK H"/>
      <sheetName val="TK xa"/>
      <sheetName val="chi 3N"/>
      <sheetName val="thu 3 nam"/>
      <sheetName val="candoi huyen"/>
      <sheetName val="candoi xa"/>
    </sheetNames>
    <sheetDataSet>
      <sheetData sheetId="11">
        <row r="10">
          <cell r="E10">
            <v>355000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9"/>
  <sheetViews>
    <sheetView tabSelected="1" zoomScalePageLayoutView="0" workbookViewId="0" topLeftCell="A1">
      <selection activeCell="G8" sqref="G8"/>
    </sheetView>
  </sheetViews>
  <sheetFormatPr defaultColWidth="9.140625" defaultRowHeight="15"/>
  <cols>
    <col min="1" max="1" width="6.00390625" style="0" customWidth="1"/>
    <col min="2" max="2" width="48.421875" style="0" customWidth="1"/>
    <col min="3" max="3" width="11.28125" style="3" bestFit="1" customWidth="1"/>
    <col min="4" max="5" width="13.57421875" style="3" customWidth="1"/>
    <col min="6" max="6" width="12.7109375" style="0" customWidth="1"/>
    <col min="7" max="7" width="13.421875" style="0" customWidth="1"/>
    <col min="8" max="8" width="15.8515625" style="0" customWidth="1"/>
    <col min="9" max="9" width="13.28125" style="0" customWidth="1"/>
    <col min="10" max="10" width="13.7109375" style="0" customWidth="1"/>
    <col min="242" max="242" width="6.00390625" style="0" customWidth="1"/>
    <col min="243" max="243" width="48.421875" style="0" customWidth="1"/>
    <col min="244" max="249" width="0" style="0" hidden="1" customWidth="1"/>
    <col min="250" max="253" width="13.57421875" style="0" customWidth="1"/>
    <col min="254" max="16384" width="0" style="0" hidden="1" customWidth="1"/>
  </cols>
  <sheetData>
    <row r="1" spans="1:5" s="2" customFormat="1" ht="15.75">
      <c r="A1" s="1" t="s">
        <v>0</v>
      </c>
      <c r="C1" s="38" t="s">
        <v>1</v>
      </c>
      <c r="D1" s="38"/>
      <c r="E1" s="38"/>
    </row>
    <row r="2" spans="1:5" ht="33" customHeight="1">
      <c r="A2" s="39" t="s">
        <v>2</v>
      </c>
      <c r="B2" s="40"/>
      <c r="C2" s="40"/>
      <c r="D2" s="40"/>
      <c r="E2" s="40"/>
    </row>
    <row r="3" spans="1:5" ht="21" customHeight="1">
      <c r="A3" s="41" t="s">
        <v>3</v>
      </c>
      <c r="B3" s="41"/>
      <c r="C3" s="41"/>
      <c r="D3" s="41"/>
      <c r="E3" s="41"/>
    </row>
    <row r="4" spans="4:5" ht="15.75">
      <c r="D4" s="42" t="s">
        <v>4</v>
      </c>
      <c r="E4" s="42"/>
    </row>
    <row r="5" spans="1:5" ht="31.5" customHeight="1">
      <c r="A5" s="43" t="s">
        <v>5</v>
      </c>
      <c r="B5" s="43" t="s">
        <v>6</v>
      </c>
      <c r="C5" s="45" t="s">
        <v>7</v>
      </c>
      <c r="D5" s="47" t="s">
        <v>8</v>
      </c>
      <c r="E5" s="48"/>
    </row>
    <row r="6" spans="1:5" ht="47.25">
      <c r="A6" s="44"/>
      <c r="B6" s="44"/>
      <c r="C6" s="46"/>
      <c r="D6" s="4" t="s">
        <v>9</v>
      </c>
      <c r="E6" s="4" t="s">
        <v>10</v>
      </c>
    </row>
    <row r="7" spans="1:10" s="10" customFormat="1" ht="15.75">
      <c r="A7" s="5"/>
      <c r="B7" s="6" t="s">
        <v>11</v>
      </c>
      <c r="C7" s="7">
        <f>C8+C54</f>
        <v>17720186</v>
      </c>
      <c r="D7" s="7">
        <f>D8+D54</f>
        <v>11325434</v>
      </c>
      <c r="E7" s="7">
        <f>E8+E54</f>
        <v>6394752</v>
      </c>
      <c r="F7" s="8"/>
      <c r="G7" s="9"/>
      <c r="H7" s="9"/>
      <c r="I7" s="9"/>
      <c r="J7" s="9"/>
    </row>
    <row r="8" spans="1:5" s="10" customFormat="1" ht="15.75">
      <c r="A8" s="11" t="s">
        <v>12</v>
      </c>
      <c r="B8" s="12" t="s">
        <v>13</v>
      </c>
      <c r="C8" s="13">
        <f>C9+C34+C49+C50+C51+C52</f>
        <v>17486573</v>
      </c>
      <c r="D8" s="13">
        <f>D9+D34+D49+D50+D51+D52</f>
        <v>11091821</v>
      </c>
      <c r="E8" s="13">
        <f>E9+E34+E49+E50+E51+E52</f>
        <v>6394752</v>
      </c>
    </row>
    <row r="9" spans="1:5" s="10" customFormat="1" ht="15.75">
      <c r="A9" s="11" t="s">
        <v>14</v>
      </c>
      <c r="B9" s="12" t="s">
        <v>15</v>
      </c>
      <c r="C9" s="13">
        <f>C10+C32+C33</f>
        <v>5609869</v>
      </c>
      <c r="D9" s="13">
        <f>D10+D32+D33</f>
        <v>3750880</v>
      </c>
      <c r="E9" s="13">
        <f>E10+E32+E33</f>
        <v>1858989</v>
      </c>
    </row>
    <row r="10" spans="1:5" s="17" customFormat="1" ht="15.75">
      <c r="A10" s="14">
        <v>1</v>
      </c>
      <c r="B10" s="15" t="s">
        <v>16</v>
      </c>
      <c r="C10" s="16">
        <v>5609869</v>
      </c>
      <c r="D10" s="16">
        <v>3750880</v>
      </c>
      <c r="E10" s="16">
        <f>1586120+272869</f>
        <v>1858989</v>
      </c>
    </row>
    <row r="11" spans="1:6" s="17" customFormat="1" ht="15.75">
      <c r="A11" s="14"/>
      <c r="B11" s="15" t="s">
        <v>17</v>
      </c>
      <c r="C11" s="16"/>
      <c r="D11" s="16"/>
      <c r="E11" s="16"/>
      <c r="F11" s="18"/>
    </row>
    <row r="12" spans="1:5" s="22" customFormat="1" ht="15.75">
      <c r="A12" s="19" t="s">
        <v>18</v>
      </c>
      <c r="B12" s="20" t="s">
        <v>19</v>
      </c>
      <c r="C12" s="21">
        <v>587725</v>
      </c>
      <c r="D12" s="21">
        <v>275000</v>
      </c>
      <c r="E12" s="21">
        <v>312725</v>
      </c>
    </row>
    <row r="13" spans="1:5" s="22" customFormat="1" ht="15.75">
      <c r="A13" s="19" t="s">
        <v>18</v>
      </c>
      <c r="B13" s="20" t="s">
        <v>20</v>
      </c>
      <c r="C13" s="21"/>
      <c r="D13" s="21"/>
      <c r="E13" s="21"/>
    </row>
    <row r="14" spans="1:5" ht="15.75" hidden="1">
      <c r="A14" s="19" t="s">
        <v>18</v>
      </c>
      <c r="B14" s="20" t="s">
        <v>21</v>
      </c>
      <c r="C14" s="16"/>
      <c r="D14" s="16"/>
      <c r="E14" s="16"/>
    </row>
    <row r="15" spans="1:5" ht="15.75" hidden="1">
      <c r="A15" s="19" t="s">
        <v>18</v>
      </c>
      <c r="B15" s="20" t="s">
        <v>22</v>
      </c>
      <c r="C15" s="16"/>
      <c r="D15" s="16"/>
      <c r="E15" s="16"/>
    </row>
    <row r="16" spans="1:5" ht="15.75" hidden="1">
      <c r="A16" s="19" t="s">
        <v>18</v>
      </c>
      <c r="B16" s="20" t="s">
        <v>23</v>
      </c>
      <c r="C16" s="16"/>
      <c r="D16" s="16"/>
      <c r="E16" s="16"/>
    </row>
    <row r="17" spans="1:5" ht="15.75" hidden="1">
      <c r="A17" s="19" t="s">
        <v>18</v>
      </c>
      <c r="B17" s="20" t="s">
        <v>24</v>
      </c>
      <c r="C17" s="16"/>
      <c r="D17" s="16"/>
      <c r="E17" s="16"/>
    </row>
    <row r="18" spans="1:5" ht="15.75" hidden="1">
      <c r="A18" s="19" t="s">
        <v>18</v>
      </c>
      <c r="B18" s="20" t="s">
        <v>25</v>
      </c>
      <c r="C18" s="16"/>
      <c r="D18" s="16"/>
      <c r="E18" s="16"/>
    </row>
    <row r="19" spans="1:5" ht="15.75" hidden="1">
      <c r="A19" s="19" t="s">
        <v>18</v>
      </c>
      <c r="B19" s="20" t="s">
        <v>26</v>
      </c>
      <c r="C19" s="16"/>
      <c r="D19" s="16"/>
      <c r="E19" s="16"/>
    </row>
    <row r="20" spans="1:5" ht="15.75" hidden="1">
      <c r="A20" s="19" t="s">
        <v>18</v>
      </c>
      <c r="B20" s="20" t="s">
        <v>27</v>
      </c>
      <c r="C20" s="16"/>
      <c r="D20" s="16"/>
      <c r="E20" s="16"/>
    </row>
    <row r="21" spans="1:5" ht="15.75" hidden="1">
      <c r="A21" s="19" t="s">
        <v>18</v>
      </c>
      <c r="B21" s="20" t="s">
        <v>28</v>
      </c>
      <c r="C21" s="16"/>
      <c r="D21" s="16"/>
      <c r="E21" s="16"/>
    </row>
    <row r="22" spans="1:5" ht="15.75" hidden="1">
      <c r="A22" s="19" t="s">
        <v>18</v>
      </c>
      <c r="B22" s="20" t="s">
        <v>29</v>
      </c>
      <c r="C22" s="16"/>
      <c r="D22" s="16"/>
      <c r="E22" s="16"/>
    </row>
    <row r="23" spans="1:5" ht="15.75" hidden="1">
      <c r="A23" s="19" t="s">
        <v>18</v>
      </c>
      <c r="B23" s="20" t="s">
        <v>30</v>
      </c>
      <c r="C23" s="16"/>
      <c r="D23" s="16"/>
      <c r="E23" s="16"/>
    </row>
    <row r="24" spans="1:5" ht="15.75" hidden="1">
      <c r="A24" s="19" t="s">
        <v>18</v>
      </c>
      <c r="B24" s="20" t="s">
        <v>31</v>
      </c>
      <c r="C24" s="16"/>
      <c r="D24" s="16"/>
      <c r="E24" s="16"/>
    </row>
    <row r="25" spans="1:5" s="17" customFormat="1" ht="15.75">
      <c r="A25" s="19"/>
      <c r="B25" s="15" t="s">
        <v>32</v>
      </c>
      <c r="C25" s="16">
        <v>5609869</v>
      </c>
      <c r="D25" s="16">
        <v>3750880</v>
      </c>
      <c r="E25" s="16">
        <f>1586120+272869</f>
        <v>1858989</v>
      </c>
    </row>
    <row r="26" spans="1:5" s="22" customFormat="1" ht="15.75" hidden="1">
      <c r="A26" s="19" t="s">
        <v>18</v>
      </c>
      <c r="B26" s="20" t="s">
        <v>33</v>
      </c>
      <c r="C26" s="23">
        <v>2800000</v>
      </c>
      <c r="D26" s="23">
        <v>2600000</v>
      </c>
      <c r="E26" s="23">
        <v>200000</v>
      </c>
    </row>
    <row r="27" spans="1:5" s="22" customFormat="1" ht="16.5" customHeight="1" hidden="1">
      <c r="A27" s="19" t="s">
        <v>18</v>
      </c>
      <c r="B27" s="24" t="s">
        <v>34</v>
      </c>
      <c r="C27" s="21"/>
      <c r="D27" s="21"/>
      <c r="E27" s="21"/>
    </row>
    <row r="28" spans="1:5" s="26" customFormat="1" ht="16.5" customHeight="1">
      <c r="A28" s="19" t="s">
        <v>18</v>
      </c>
      <c r="B28" s="24" t="s">
        <v>35</v>
      </c>
      <c r="C28" s="25">
        <v>2700000</v>
      </c>
      <c r="D28" s="25">
        <v>1136880</v>
      </c>
      <c r="E28" s="25">
        <f>1361120+202000</f>
        <v>1563120</v>
      </c>
    </row>
    <row r="29" spans="1:5" s="22" customFormat="1" ht="16.5" customHeight="1">
      <c r="A29" s="19" t="s">
        <v>18</v>
      </c>
      <c r="B29" s="20" t="s">
        <v>36</v>
      </c>
      <c r="C29" s="21">
        <v>14000</v>
      </c>
      <c r="D29" s="21">
        <v>14000</v>
      </c>
      <c r="E29" s="21"/>
    </row>
    <row r="30" spans="1:5" s="22" customFormat="1" ht="16.5" customHeight="1" hidden="1">
      <c r="A30" s="19" t="s">
        <v>18</v>
      </c>
      <c r="B30" s="27" t="s">
        <v>37</v>
      </c>
      <c r="C30" s="21"/>
      <c r="D30" s="21"/>
      <c r="E30" s="21"/>
    </row>
    <row r="31" spans="1:5" s="22" customFormat="1" ht="21" customHeight="1" hidden="1">
      <c r="A31" s="19" t="s">
        <v>18</v>
      </c>
      <c r="B31" s="27" t="s">
        <v>38</v>
      </c>
      <c r="C31" s="21">
        <v>95869</v>
      </c>
      <c r="D31" s="21"/>
      <c r="E31" s="21">
        <v>25000</v>
      </c>
    </row>
    <row r="32" spans="1:5" s="17" customFormat="1" ht="63">
      <c r="A32" s="14">
        <v>2</v>
      </c>
      <c r="B32" s="15" t="s">
        <v>39</v>
      </c>
      <c r="C32" s="16"/>
      <c r="D32" s="16"/>
      <c r="E32" s="16"/>
    </row>
    <row r="33" spans="1:5" s="17" customFormat="1" ht="15.75">
      <c r="A33" s="14">
        <v>3</v>
      </c>
      <c r="B33" s="15" t="s">
        <v>40</v>
      </c>
      <c r="C33" s="16"/>
      <c r="D33" s="16"/>
      <c r="E33" s="16"/>
    </row>
    <row r="34" spans="1:5" s="10" customFormat="1" ht="15.75">
      <c r="A34" s="11" t="s">
        <v>41</v>
      </c>
      <c r="B34" s="12" t="s">
        <v>42</v>
      </c>
      <c r="C34" s="13">
        <v>9356255</v>
      </c>
      <c r="D34" s="13">
        <v>5132256</v>
      </c>
      <c r="E34" s="13">
        <f>3487686+736313</f>
        <v>4223999</v>
      </c>
    </row>
    <row r="35" spans="1:5" s="10" customFormat="1" ht="15.75">
      <c r="A35" s="11"/>
      <c r="B35" s="12" t="s">
        <v>43</v>
      </c>
      <c r="C35" s="13"/>
      <c r="D35" s="13"/>
      <c r="E35" s="13"/>
    </row>
    <row r="36" spans="1:5" s="17" customFormat="1" ht="15.75">
      <c r="A36" s="19">
        <v>1</v>
      </c>
      <c r="B36" s="20" t="s">
        <v>44</v>
      </c>
      <c r="C36" s="16">
        <v>3304307</v>
      </c>
      <c r="D36" s="16">
        <v>1277081</v>
      </c>
      <c r="E36" s="16">
        <f>2020926+6300</f>
        <v>2027226</v>
      </c>
    </row>
    <row r="37" spans="1:5" s="17" customFormat="1" ht="15.75">
      <c r="A37" s="28">
        <v>2</v>
      </c>
      <c r="B37" s="20" t="s">
        <v>20</v>
      </c>
      <c r="C37" s="16">
        <v>52495</v>
      </c>
      <c r="D37" s="16">
        <v>52495</v>
      </c>
      <c r="E37" s="16"/>
    </row>
    <row r="38" spans="1:5" s="17" customFormat="1" ht="15.75" hidden="1">
      <c r="A38" s="19">
        <v>3</v>
      </c>
      <c r="B38" s="20" t="s">
        <v>21</v>
      </c>
      <c r="C38" s="16">
        <v>168101</v>
      </c>
      <c r="D38" s="16">
        <v>85501</v>
      </c>
      <c r="E38" s="16">
        <v>23320</v>
      </c>
    </row>
    <row r="39" spans="1:5" s="17" customFormat="1" ht="15.75" hidden="1">
      <c r="A39" s="28">
        <v>4</v>
      </c>
      <c r="B39" s="20" t="s">
        <v>22</v>
      </c>
      <c r="C39" s="16">
        <v>173257</v>
      </c>
      <c r="D39" s="16">
        <v>91953</v>
      </c>
      <c r="E39" s="16">
        <v>7659</v>
      </c>
    </row>
    <row r="40" spans="1:5" s="17" customFormat="1" ht="15.75" hidden="1">
      <c r="A40" s="19">
        <v>5</v>
      </c>
      <c r="B40" s="20" t="s">
        <v>45</v>
      </c>
      <c r="C40" s="16">
        <v>601945</v>
      </c>
      <c r="D40" s="16">
        <v>520923</v>
      </c>
      <c r="E40" s="16">
        <v>69933</v>
      </c>
    </row>
    <row r="41" spans="1:5" s="17" customFormat="1" ht="15.75" hidden="1">
      <c r="A41" s="28">
        <v>6</v>
      </c>
      <c r="B41" s="20" t="s">
        <v>46</v>
      </c>
      <c r="C41" s="16">
        <v>242986</v>
      </c>
      <c r="D41" s="16">
        <v>215087</v>
      </c>
      <c r="E41" s="16">
        <v>17762</v>
      </c>
    </row>
    <row r="42" spans="1:5" s="17" customFormat="1" ht="15.75" hidden="1">
      <c r="A42" s="19">
        <v>7</v>
      </c>
      <c r="B42" s="20" t="s">
        <v>47</v>
      </c>
      <c r="C42" s="16">
        <v>114799</v>
      </c>
      <c r="D42" s="16">
        <v>100987</v>
      </c>
      <c r="E42" s="16">
        <v>6000</v>
      </c>
    </row>
    <row r="43" spans="1:5" s="17" customFormat="1" ht="15.75" hidden="1">
      <c r="A43" s="28">
        <v>8</v>
      </c>
      <c r="B43" s="20" t="s">
        <v>48</v>
      </c>
      <c r="C43" s="16">
        <v>80977</v>
      </c>
      <c r="D43" s="16">
        <v>73937</v>
      </c>
      <c r="E43" s="16">
        <v>3890</v>
      </c>
    </row>
    <row r="44" spans="1:5" s="17" customFormat="1" ht="15.75" hidden="1">
      <c r="A44" s="19">
        <v>9</v>
      </c>
      <c r="B44" s="20" t="s">
        <v>49</v>
      </c>
      <c r="C44" s="16">
        <v>628138</v>
      </c>
      <c r="D44" s="16">
        <v>361340</v>
      </c>
      <c r="E44" s="16">
        <v>257069</v>
      </c>
    </row>
    <row r="45" spans="1:5" s="17" customFormat="1" ht="15.75" hidden="1">
      <c r="A45" s="28">
        <v>10</v>
      </c>
      <c r="B45" s="20" t="s">
        <v>28</v>
      </c>
      <c r="C45" s="16">
        <v>2032861</v>
      </c>
      <c r="D45" s="16">
        <v>1466786</v>
      </c>
      <c r="E45" s="16">
        <v>526519</v>
      </c>
    </row>
    <row r="46" spans="1:5" s="17" customFormat="1" ht="15.75" hidden="1">
      <c r="A46" s="19">
        <v>11</v>
      </c>
      <c r="B46" s="20" t="s">
        <v>29</v>
      </c>
      <c r="C46" s="16">
        <v>1015669</v>
      </c>
      <c r="D46" s="16">
        <v>361449</v>
      </c>
      <c r="E46" s="16">
        <v>201592</v>
      </c>
    </row>
    <row r="47" spans="1:5" s="17" customFormat="1" ht="15.75" hidden="1">
      <c r="A47" s="28">
        <v>12</v>
      </c>
      <c r="B47" s="20" t="s">
        <v>30</v>
      </c>
      <c r="C47" s="16">
        <v>401742</v>
      </c>
      <c r="D47" s="16">
        <v>72634</v>
      </c>
      <c r="E47" s="16">
        <v>278941</v>
      </c>
    </row>
    <row r="48" spans="1:5" s="17" customFormat="1" ht="15.75" hidden="1">
      <c r="A48" s="19">
        <v>13</v>
      </c>
      <c r="B48" s="20" t="s">
        <v>31</v>
      </c>
      <c r="C48" s="16">
        <v>538978</v>
      </c>
      <c r="D48" s="16">
        <v>452083</v>
      </c>
      <c r="E48" s="16">
        <v>74075</v>
      </c>
    </row>
    <row r="49" spans="1:5" s="10" customFormat="1" ht="15.75">
      <c r="A49" s="11" t="s">
        <v>50</v>
      </c>
      <c r="B49" s="12" t="s">
        <v>51</v>
      </c>
      <c r="C49" s="13">
        <v>41800</v>
      </c>
      <c r="D49" s="13">
        <v>41800</v>
      </c>
      <c r="E49" s="13"/>
    </row>
    <row r="50" spans="1:5" s="10" customFormat="1" ht="15.75">
      <c r="A50" s="11" t="s">
        <v>52</v>
      </c>
      <c r="B50" s="12" t="s">
        <v>53</v>
      </c>
      <c r="C50" s="13">
        <v>1000</v>
      </c>
      <c r="D50" s="13">
        <v>1000</v>
      </c>
      <c r="E50" s="13"/>
    </row>
    <row r="51" spans="1:5" s="10" customFormat="1" ht="15.75">
      <c r="A51" s="11" t="s">
        <v>54</v>
      </c>
      <c r="B51" s="12" t="s">
        <v>55</v>
      </c>
      <c r="C51" s="13">
        <v>437160</v>
      </c>
      <c r="D51" s="13">
        <v>357372</v>
      </c>
      <c r="E51" s="13">
        <f>62571+17217</f>
        <v>79788</v>
      </c>
    </row>
    <row r="52" spans="1:5" s="10" customFormat="1" ht="15.75">
      <c r="A52" s="11" t="s">
        <v>56</v>
      </c>
      <c r="B52" s="12" t="s">
        <v>57</v>
      </c>
      <c r="C52" s="29">
        <v>2040489</v>
      </c>
      <c r="D52" s="29">
        <v>1808513</v>
      </c>
      <c r="E52" s="29">
        <f>162366+69610</f>
        <v>231976</v>
      </c>
    </row>
    <row r="53" spans="1:5" s="10" customFormat="1" ht="15.75" hidden="1">
      <c r="A53" s="11">
        <v>7</v>
      </c>
      <c r="B53" s="12"/>
      <c r="C53" s="29"/>
      <c r="D53" s="29"/>
      <c r="E53" s="29"/>
    </row>
    <row r="54" spans="1:5" s="10" customFormat="1" ht="15.75">
      <c r="A54" s="11" t="s">
        <v>58</v>
      </c>
      <c r="B54" s="12" t="s">
        <v>59</v>
      </c>
      <c r="C54" s="13">
        <v>233613</v>
      </c>
      <c r="D54" s="13">
        <v>233613</v>
      </c>
      <c r="E54" s="13"/>
    </row>
    <row r="55" spans="1:5" ht="32.25" customHeight="1">
      <c r="A55" s="11" t="s">
        <v>14</v>
      </c>
      <c r="B55" s="12" t="s">
        <v>60</v>
      </c>
      <c r="C55" s="16"/>
      <c r="D55" s="16"/>
      <c r="E55" s="16"/>
    </row>
    <row r="56" spans="1:5" ht="31.5">
      <c r="A56" s="11" t="s">
        <v>41</v>
      </c>
      <c r="B56" s="12" t="s">
        <v>61</v>
      </c>
      <c r="C56" s="13">
        <v>130270</v>
      </c>
      <c r="D56" s="13">
        <v>130270</v>
      </c>
      <c r="E56" s="16"/>
    </row>
    <row r="57" spans="1:5" ht="31.5">
      <c r="A57" s="11" t="s">
        <v>50</v>
      </c>
      <c r="B57" s="12" t="s">
        <v>62</v>
      </c>
      <c r="C57" s="13">
        <v>103343</v>
      </c>
      <c r="D57" s="13">
        <v>103343</v>
      </c>
      <c r="E57" s="16"/>
    </row>
    <row r="58" spans="1:5" ht="15.75">
      <c r="A58" s="11" t="s">
        <v>63</v>
      </c>
      <c r="B58" s="12" t="s">
        <v>64</v>
      </c>
      <c r="C58" s="16"/>
      <c r="D58" s="16"/>
      <c r="E58" s="16"/>
    </row>
    <row r="59" spans="1:5" ht="31.5" hidden="1">
      <c r="A59" s="11" t="s">
        <v>58</v>
      </c>
      <c r="B59" s="12" t="s">
        <v>65</v>
      </c>
      <c r="C59" s="13"/>
      <c r="D59" s="13"/>
      <c r="E59" s="13"/>
    </row>
    <row r="60" spans="1:5" s="17" customFormat="1" ht="15.75" hidden="1">
      <c r="A60" s="14"/>
      <c r="B60" s="15" t="s">
        <v>66</v>
      </c>
      <c r="C60" s="16"/>
      <c r="D60" s="16"/>
      <c r="E60" s="16"/>
    </row>
    <row r="61" spans="1:5" s="17" customFormat="1" ht="15.75" hidden="1">
      <c r="A61" s="14"/>
      <c r="B61" s="15" t="s">
        <v>67</v>
      </c>
      <c r="C61" s="16">
        <f>D61</f>
        <v>355000</v>
      </c>
      <c r="D61" s="16">
        <f>'[1]07.vay'!E10</f>
        <v>355000</v>
      </c>
      <c r="E61" s="16"/>
    </row>
    <row r="62" spans="1:5" s="17" customFormat="1" ht="15.75" hidden="1">
      <c r="A62" s="14"/>
      <c r="B62" s="15" t="s">
        <v>68</v>
      </c>
      <c r="C62" s="16"/>
      <c r="D62" s="16"/>
      <c r="E62" s="16"/>
    </row>
    <row r="63" spans="1:5" ht="31.5" hidden="1">
      <c r="A63" s="30" t="s">
        <v>63</v>
      </c>
      <c r="B63" s="31" t="s">
        <v>69</v>
      </c>
      <c r="C63" s="32"/>
      <c r="D63" s="32"/>
      <c r="E63" s="32"/>
    </row>
    <row r="64" spans="1:5" ht="15.75">
      <c r="A64" s="33"/>
      <c r="C64" s="34"/>
      <c r="D64" s="34"/>
      <c r="E64" s="34"/>
    </row>
    <row r="65" spans="1:5" ht="15.75">
      <c r="A65" s="33"/>
      <c r="C65" s="34"/>
      <c r="D65" s="34"/>
      <c r="E65" s="34"/>
    </row>
    <row r="66" spans="1:5" ht="15.75" customHeight="1">
      <c r="A66" s="35"/>
      <c r="C66" s="36"/>
      <c r="D66" s="36"/>
      <c r="E66" s="36"/>
    </row>
    <row r="67" spans="1:5" ht="15.75" customHeight="1">
      <c r="A67" s="35"/>
      <c r="C67" s="37"/>
      <c r="D67" s="37"/>
      <c r="E67" s="37"/>
    </row>
    <row r="68" spans="1:5" ht="15.75" customHeight="1">
      <c r="A68" s="35"/>
      <c r="C68" s="37"/>
      <c r="D68" s="37"/>
      <c r="E68" s="37"/>
    </row>
    <row r="69" spans="1:5" ht="15.75" customHeight="1">
      <c r="A69" s="35"/>
      <c r="C69" s="36"/>
      <c r="D69" s="36"/>
      <c r="E69" s="36"/>
    </row>
  </sheetData>
  <sheetProtection/>
  <mergeCells count="13">
    <mergeCell ref="C1:E1"/>
    <mergeCell ref="A2:E2"/>
    <mergeCell ref="A3:E3"/>
    <mergeCell ref="D4:E4"/>
    <mergeCell ref="A5:A6"/>
    <mergeCell ref="B5:B6"/>
    <mergeCell ref="C5:C6"/>
    <mergeCell ref="D5:E5"/>
    <mergeCell ref="A66:A69"/>
    <mergeCell ref="C66:E66"/>
    <mergeCell ref="C67:E67"/>
    <mergeCell ref="C68:E68"/>
    <mergeCell ref="C69:E69"/>
  </mergeCells>
  <printOptions/>
  <pageMargins left="0.46" right="0.1968503937007874" top="0.7480314960629921"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dcterms:created xsi:type="dcterms:W3CDTF">2019-09-30T07:26:34Z</dcterms:created>
  <dcterms:modified xsi:type="dcterms:W3CDTF">2019-09-30T08:08:13Z</dcterms:modified>
  <cp:category/>
  <cp:version/>
  <cp:contentType/>
  <cp:contentStatus/>
</cp:coreProperties>
</file>