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0" windowWidth="15480" windowHeight="6735" firstSheet="1" activeTab="1"/>
  </bookViews>
  <sheets>
    <sheet name="Quý I.2023 (2)" sheetId="40" state="hidden" r:id="rId1"/>
    <sheet name="3 tháng" sheetId="42" r:id="rId2"/>
  </sheets>
  <definedNames>
    <definedName name="chuong_pl_105" localSheetId="1">'3 tháng'!$B$2</definedName>
    <definedName name="chuong_pl_105_name" localSheetId="1">'3 tháng'!$A$4</definedName>
    <definedName name="chuong_pl_105_name_name" localSheetId="1">'3 tháng'!#REF!</definedName>
    <definedName name="chuong_pl_105_name_name_name" localSheetId="1">'3 tháng'!$A$5</definedName>
    <definedName name="_xlnm.Print_Titles" localSheetId="0">'Quý I.2023 (2)'!$8:$9</definedName>
  </definedNames>
  <calcPr calcId="191029"/>
</workbook>
</file>

<file path=xl/calcChain.xml><?xml version="1.0" encoding="utf-8"?>
<calcChain xmlns="http://schemas.openxmlformats.org/spreadsheetml/2006/main">
  <c r="C45" i="42" l="1"/>
  <c r="C34" i="42" l="1"/>
  <c r="D20" i="42" l="1"/>
  <c r="D19" i="42" s="1"/>
  <c r="E28" i="42"/>
  <c r="E29" i="42"/>
  <c r="E30" i="42"/>
  <c r="E34" i="42"/>
  <c r="E35" i="42"/>
  <c r="E45" i="42"/>
  <c r="E46" i="42"/>
  <c r="E23" i="42"/>
  <c r="E20" i="42" s="1"/>
  <c r="E19" i="42" s="1"/>
  <c r="E17" i="42"/>
  <c r="E18" i="42"/>
  <c r="E16" i="42"/>
  <c r="D44" i="42"/>
  <c r="D33" i="42"/>
  <c r="D27" i="42"/>
  <c r="D15" i="42"/>
  <c r="C44" i="42"/>
  <c r="C33" i="42"/>
  <c r="C32" i="42" s="1"/>
  <c r="C27" i="42"/>
  <c r="C20" i="42"/>
  <c r="C19" i="42" s="1"/>
  <c r="C15" i="42"/>
  <c r="E44" i="42" l="1"/>
  <c r="E33" i="42"/>
  <c r="D32" i="42"/>
  <c r="E27" i="42"/>
  <c r="E15" i="42"/>
  <c r="E32" i="42"/>
  <c r="C33" i="40"/>
  <c r="C27" i="40"/>
  <c r="C26" i="40" s="1"/>
  <c r="F24" i="40"/>
  <c r="G20" i="40"/>
  <c r="C20" i="40"/>
  <c r="G16" i="40"/>
  <c r="C16" i="40"/>
  <c r="G11" i="40"/>
  <c r="E11" i="40"/>
  <c r="D11" i="40"/>
  <c r="C11" i="40"/>
</calcChain>
</file>

<file path=xl/comments1.xml><?xml version="1.0" encoding="utf-8"?>
<comments xmlns="http://schemas.openxmlformats.org/spreadsheetml/2006/main">
  <authors>
    <author>HTCOMPUTER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HTCOMPUTER:</t>
        </r>
        <r>
          <rPr>
            <sz val="8"/>
            <color indexed="81"/>
            <rFont val="Tahoma"/>
            <family val="2"/>
          </rPr>
          <t xml:space="preserve">
Không tính nguồn làm lương- 
Làm rõ cái nào nộp 100% cái nào được để lại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>HTCOMPUTER:</t>
        </r>
        <r>
          <rPr>
            <sz val="8"/>
            <color indexed="81"/>
            <rFont val="Tahoma"/>
            <family val="2"/>
          </rPr>
          <t xml:space="preserve">
Không tính nguồn làm lương- 
Làm rõ cái nào nộp 100% cái nào được để lại</t>
        </r>
      </text>
    </comment>
  </commentList>
</comments>
</file>

<file path=xl/sharedStrings.xml><?xml version="1.0" encoding="utf-8"?>
<sst xmlns="http://schemas.openxmlformats.org/spreadsheetml/2006/main" count="146" uniqueCount="103">
  <si>
    <t>I</t>
  </si>
  <si>
    <t>II</t>
  </si>
  <si>
    <t>Nội dung</t>
  </si>
  <si>
    <t>Chi sự nghiệp thể dục thể thao</t>
  </si>
  <si>
    <t>Chi sự nghiệp bảo vệ môi trường</t>
  </si>
  <si>
    <t>Chi quản lý hành chính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</si>
  <si>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</si>
  <si>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</si>
  <si>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</si>
  <si>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</si>
  <si>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So sánh (%)</t>
  </si>
  <si>
    <t>Dự toán</t>
  </si>
  <si>
    <t>Cùng kỳ 
năm trước</t>
  </si>
  <si>
    <t>Dự toán năm</t>
  </si>
  <si>
    <t>Tổng số thu, chi, nộp ngân sách phí, lệ phí</t>
  </si>
  <si>
    <t xml:space="preserve"> Số thu phí, lệ phí</t>
  </si>
  <si>
    <t>1.1</t>
  </si>
  <si>
    <t>…………….</t>
  </si>
  <si>
    <t>1.2</t>
  </si>
  <si>
    <t>2.1</t>
  </si>
  <si>
    <t xml:space="preserve"> Kinh phí nhiệm vụ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</si>
  <si>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</si>
  <si>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</si>
  <si>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</si>
  <si>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</si>
  <si>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</si>
  <si>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</si>
  <si>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</si>
  <si>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 xml:space="preserve">Kinh phí nhiệm vụ không thường xuyên 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</si>
  <si>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</si>
  <si>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</si>
  <si>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</si>
  <si>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</si>
  <si>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</si>
  <si>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</si>
  <si>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</si>
  <si>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</si>
  <si>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10.1</t>
  </si>
  <si>
    <t>10.2</t>
  </si>
  <si>
    <t xml:space="preserve"> Biểu số 3 </t>
  </si>
  <si>
    <t xml:space="preserve">  Đơn vị: Sở Kế hoạch và Đầu tư </t>
  </si>
  <si>
    <t xml:space="preserve"> Chương: 413</t>
  </si>
  <si>
    <t>Stt</t>
  </si>
  <si>
    <t>Tổng số</t>
  </si>
  <si>
    <t>Văn phòng Sở</t>
  </si>
  <si>
    <t>Trung tâm</t>
  </si>
  <si>
    <t>Chi từ nguồn thu để lại</t>
  </si>
  <si>
    <t>+</t>
  </si>
  <si>
    <t xml:space="preserve"> -  Lệ phí ĐKKD - DN</t>
  </si>
  <si>
    <t xml:space="preserve"> - Phí công bố DN</t>
  </si>
  <si>
    <t xml:space="preserve">  - Phí sử phạt thanh tra (không tính nguồn làm lương - nộp 100% ngân sách TT153/2013/TT-BTC)</t>
  </si>
  <si>
    <t>Chi quản lý hành chính - Văn phòng Sở</t>
  </si>
  <si>
    <t>Chi sự nghiệp đào tạo</t>
  </si>
  <si>
    <t>Chi sự nghiệp - Trung tâm XTĐT và PTDN</t>
  </si>
  <si>
    <t xml:space="preserve"> - Thu từ hoạt động tư vấn XD và hỗ trợ đấu thầu</t>
  </si>
  <si>
    <t xml:space="preserve"> - Từ hoạt động tư vấn XD và hỗ trợ đấu thầu</t>
  </si>
  <si>
    <t xml:space="preserve"> - Hoạt động tư vấn XD và hỗ trợ đấu thầu</t>
  </si>
  <si>
    <t>ĐV tính: tr. đồng</t>
  </si>
  <si>
    <t>Ước thực hiện Quý I năm 2022</t>
  </si>
  <si>
    <t>ĐÁNH GIÁ THỰC HIỆN DỰ TOÁN THU- CHI NGÂN SÁCH QUÝ I NĂM 2023</t>
  </si>
  <si>
    <t>( Kèm theo Quyết định số:        /QĐ-SKHĐT  ngày        tháng 04 năm 2023 của GĐ Sở Kế hoạch và Đầu tư)</t>
  </si>
  <si>
    <t>Mẫu biểu số 75</t>
  </si>
  <si>
    <t>Số TT</t>
  </si>
  <si>
    <t>Ước thực hiện/Dự toán năm (tỷ lệ %)</t>
  </si>
  <si>
    <t>A</t>
  </si>
  <si>
    <t>Chi từ nguồn thu phí được để lại</t>
  </si>
  <si>
    <t>a</t>
  </si>
  <si>
    <t>Kinh phí thường xuyên giao tự chủ</t>
  </si>
  <si>
    <t>b</t>
  </si>
  <si>
    <t>Kinh phí thường xuyên không giao tự chủ</t>
  </si>
  <si>
    <t>Kinh phí giao thực hiện chế độ tự chủ</t>
  </si>
  <si>
    <t>Kinh phí không giao thực hiện chế độ tự chủ</t>
  </si>
  <si>
    <t>III</t>
  </si>
  <si>
    <t>B</t>
  </si>
  <si>
    <t>Nguồn ngân sách trong nước</t>
  </si>
  <si>
    <t>Chi sự nghiệp khoa học, công nghệ, đổi mới sáng tạo và chuyển đổi số</t>
  </si>
  <si>
    <t>Kinh phí thực hiện nhiệm vụ khoa học công nghệ</t>
  </si>
  <si>
    <t>-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</si>
  <si>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</si>
  <si>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</si>
  <si>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2.3</t>
  </si>
  <si>
    <t>Nhiệm vụ khoa học công nghệ, đổi mới sáng tạo</t>
  </si>
  <si>
    <t>Nhiệm vụ chuyển đổi số</t>
  </si>
  <si>
    <t>Căn cứ Nghị định số 73/2026/NĐ-CP ngày 10 tháng 3 năm 2026 của Chính phủ quy định chi tiết thi hành một số điều của Luật Ngân 
sách nhà nước;</t>
  </si>
  <si>
    <t>Căn cứ Thông tư số 26/2026/TT-BTC ngày  25 tháng 03  năm 2026 của Bộ Tài chính quy định chi tiết và hướng dẫn thi hành một số điều của Nghị định số 73/2025/NĐ-CP ngày 10 tháng 3 năm 2026 của Chính phủ quy định chi tiết và hướng dẫn thi hành một số điều của Luật Ngân sách nhà nước.</t>
  </si>
  <si>
    <t>Sở Tài chính công khai tình hình thực hiện dự toán thu-chi ngân sách 3 tháng đầu năm 2026 như sau:</t>
  </si>
  <si>
    <t>Tổng số thu, chi, nộp ngân sách phí, lệ phí, thu dịch vụ</t>
  </si>
  <si>
    <t>Lệ phí đăng ký kinh doanh - DN</t>
  </si>
  <si>
    <t>Phí cung cấp thông tin DN</t>
  </si>
  <si>
    <t>Thu từ hoạt động dịch vụ (Trung tâm)</t>
  </si>
  <si>
    <t>Số thu phí, lệ phí, dịch vụ</t>
  </si>
  <si>
    <t>Số phí, lệ phí, số nộp ngân sách nhà nước</t>
  </si>
  <si>
    <t>Chi hoạt động kinh tế (SN kinh tế)</t>
  </si>
  <si>
    <t>Ước thực hiện 3 tháng đầu năm</t>
  </si>
  <si>
    <t>Chi sự nghiệp kinh tế</t>
  </si>
  <si>
    <t>c</t>
  </si>
  <si>
    <t>Chi từ nguồn thu dịch vụ được để lại (Trung tâm)</t>
  </si>
  <si>
    <t>Đơn vị: Sở Tài chính tỉnh Bắc Ninh</t>
  </si>
  <si>
    <t>Chương: 418</t>
  </si>
  <si>
    <t xml:space="preserve">                   Đơn vị: Tr.đ</t>
  </si>
  <si>
    <t>Ước thực hiện quý I so với cùng kỳ năm trước (tỷ lệ%)</t>
  </si>
  <si>
    <t>(Kèm theo QĐ số         /QĐ-STC ngày       tháng        năm 2026 của Sở Tài chính)</t>
  </si>
  <si>
    <t>CÔNG KHAI THỰC HIỆN DỰ TOÁN THU- CHI NGÂN SÁCH 
03 THÁNG ĐẦU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</si>
</sst>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 x14ac:knownFonts="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.VnTime"/>
      <family val="2"/>
    </font>
    <font>
      <i/>
      <sz val="12"/>
      <color theme="1"/>
      <name val=".VnTime"/>
      <family val="2"/>
    </font>
    <font>
      <i/>
      <sz val="12"/>
      <color theme="1"/>
      <name val="Cambria"/>
      <family val="1"/>
      <charset val="163"/>
      <scheme val="major"/>
    </font>
    <font>
      <sz val="10"/>
      <name val="Arial"/>
      <family val="2"/>
    </font>
    <font>
      <sz val="11"/>
      <color theme="1"/>
      <name val="Calibri"/>
      <family val="2"/>
      <charset val="163"/>
      <scheme val="minor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2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b/>
      <i/>
      <sz val="12"/>
      <color theme="1"/>
      <name val="Cambria"/>
      <family val="1"/>
      <charset val="163"/>
      <scheme val="major"/>
    </font>
    <font>
      <i/>
      <sz val="12"/>
      <color rgb="FFFF0000"/>
      <name val="Times New Roman"/>
      <family val="1"/>
      <charset val="163"/>
    </font>
    <font>
      <b/>
      <sz val="11"/>
      <color theme="1"/>
      <name val="Cambria"/>
      <family val="1"/>
      <scheme val="major"/>
    </font>
    <font>
      <sz val="12"/>
      <color theme="1"/>
      <name val="Times New Roman"/>
      <family val="1"/>
    </font>
    <font>
      <sz val="12"/>
      <color theme="1"/>
      <name val="Cambria"/>
      <family val="1"/>
      <scheme val="maj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3" fontId="13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0" xfId="0" applyFont="1"/>
    <xf numFmtId="3" fontId="14" fillId="0" borderId="1" xfId="0" quotePrefix="1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/>
    </xf>
    <xf numFmtId="164" fontId="18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vertical="top" wrapText="1"/>
    </xf>
    <xf numFmtId="164" fontId="14" fillId="0" borderId="1" xfId="2" applyNumberFormat="1" applyFont="1" applyBorder="1" applyAlignment="1">
      <alignment horizontal="center" vertical="center"/>
    </xf>
    <xf numFmtId="164" fontId="13" fillId="0" borderId="1" xfId="2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top" wrapText="1"/>
    </xf>
    <xf numFmtId="164" fontId="4" fillId="0" borderId="1" xfId="2" applyNumberFormat="1" applyFont="1" applyBorder="1" applyAlignment="1">
      <alignment horizontal="justify" vertical="top" wrapText="1"/>
    </xf>
    <xf numFmtId="164" fontId="3" fillId="0" borderId="1" xfId="2" applyNumberFormat="1" applyFont="1" applyBorder="1" applyAlignment="1">
      <alignment horizontal="justify" vertical="top" wrapText="1"/>
    </xf>
    <xf numFmtId="164" fontId="4" fillId="0" borderId="1" xfId="2" applyNumberFormat="1" applyFont="1" applyBorder="1" applyAlignment="1">
      <alignment horizontal="center" vertical="top" wrapText="1"/>
    </xf>
    <xf numFmtId="164" fontId="3" fillId="0" borderId="1" xfId="2" applyNumberFormat="1" applyFont="1" applyBorder="1" applyAlignment="1">
      <alignment horizontal="center" vertical="top" wrapText="1"/>
    </xf>
    <xf numFmtId="164" fontId="4" fillId="0" borderId="1" xfId="2" applyNumberFormat="1" applyFont="1" applyBorder="1"/>
    <xf numFmtId="164" fontId="1" fillId="0" borderId="0" xfId="2" applyNumberFormat="1" applyFont="1"/>
    <xf numFmtId="164" fontId="2" fillId="0" borderId="0" xfId="2" applyNumberFormat="1" applyFont="1"/>
    <xf numFmtId="164" fontId="3" fillId="0" borderId="1" xfId="2" applyNumberFormat="1" applyFont="1" applyBorder="1"/>
    <xf numFmtId="164" fontId="4" fillId="0" borderId="1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horizontal="center"/>
    </xf>
    <xf numFmtId="164" fontId="8" fillId="0" borderId="1" xfId="2" applyNumberFormat="1" applyFont="1" applyBorder="1" applyAlignment="1"/>
    <xf numFmtId="164" fontId="20" fillId="0" borderId="1" xfId="2" applyNumberFormat="1" applyFont="1" applyBorder="1" applyAlignment="1"/>
    <xf numFmtId="164" fontId="21" fillId="0" borderId="1" xfId="2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64" fontId="4" fillId="0" borderId="1" xfId="2" applyNumberFormat="1" applyFont="1" applyFill="1" applyBorder="1"/>
    <xf numFmtId="9" fontId="23" fillId="0" borderId="1" xfId="0" quotePrefix="1" applyNumberFormat="1" applyFont="1" applyFill="1" applyBorder="1" applyAlignment="1">
      <alignment horizontal="center"/>
    </xf>
    <xf numFmtId="0" fontId="1" fillId="0" borderId="0" xfId="0" applyFont="1" applyFill="1"/>
    <xf numFmtId="164" fontId="8" fillId="0" borderId="1" xfId="2" applyNumberFormat="1" applyFont="1" applyFill="1" applyBorder="1" applyAlignment="1"/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top" wrapText="1"/>
    </xf>
    <xf numFmtId="164" fontId="4" fillId="0" borderId="1" xfId="2" applyNumberFormat="1" applyFont="1" applyFill="1" applyBorder="1" applyAlignment="1"/>
    <xf numFmtId="164" fontId="7" fillId="0" borderId="1" xfId="2" applyNumberFormat="1" applyFont="1" applyFill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/>
    <xf numFmtId="0" fontId="6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vertical="top" wrapText="1"/>
    </xf>
    <xf numFmtId="164" fontId="5" fillId="0" borderId="1" xfId="2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164" fontId="1" fillId="0" borderId="1" xfId="2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0" xfId="2" applyNumberFormat="1" applyFont="1" applyFill="1"/>
    <xf numFmtId="0" fontId="1" fillId="0" borderId="0" xfId="0" applyFont="1" applyFill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vertical="center" wrapText="1"/>
    </xf>
    <xf numFmtId="164" fontId="14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vertical="top" wrapText="1"/>
    </xf>
    <xf numFmtId="9" fontId="4" fillId="0" borderId="1" xfId="2" quotePrefix="1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justify" vertical="top" wrapText="1"/>
    </xf>
    <xf numFmtId="9" fontId="4" fillId="0" borderId="1" xfId="0" quotePrefix="1" applyNumberFormat="1" applyFont="1" applyFill="1" applyBorder="1" applyAlignment="1">
      <alignment horizontal="center"/>
    </xf>
    <xf numFmtId="164" fontId="24" fillId="0" borderId="1" xfId="2" applyNumberFormat="1" applyFont="1" applyFill="1" applyBorder="1" applyAlignment="1"/>
    <xf numFmtId="0" fontId="4" fillId="0" borderId="0" xfId="0" applyFont="1" applyAlignment="1">
      <alignment horizontal="center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0" fontId="28" fillId="2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164" fontId="25" fillId="2" borderId="1" xfId="2" applyNumberFormat="1" applyFont="1" applyFill="1" applyBorder="1" applyAlignment="1">
      <alignment horizontal="center" vertical="center" wrapText="1"/>
    </xf>
    <xf numFmtId="164" fontId="29" fillId="2" borderId="1" xfId="2" applyNumberFormat="1" applyFont="1" applyFill="1" applyBorder="1" applyAlignment="1">
      <alignment horizontal="center" vertical="center" wrapText="1"/>
    </xf>
    <xf numFmtId="164" fontId="28" fillId="2" borderId="1" xfId="2" applyNumberFormat="1" applyFont="1" applyFill="1" applyBorder="1" applyAlignment="1">
      <alignment horizontal="center" vertical="center" wrapText="1"/>
    </xf>
    <xf numFmtId="0" fontId="31" fillId="0" borderId="0" xfId="0" applyFont="1"/>
    <xf numFmtId="43" fontId="25" fillId="2" borderId="1" xfId="2" quotePrefix="1" applyNumberFormat="1" applyFont="1" applyFill="1" applyBorder="1" applyAlignment="1">
      <alignment vertical="center" wrapText="1"/>
    </xf>
    <xf numFmtId="43" fontId="28" fillId="2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32" fillId="2" borderId="1" xfId="2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164" fontId="34" fillId="2" borderId="1" xfId="2" applyNumberFormat="1" applyFont="1" applyFill="1" applyBorder="1" applyAlignment="1">
      <alignment horizontal="center" vertical="center" wrapText="1"/>
    </xf>
    <xf numFmtId="43" fontId="34" fillId="2" borderId="1" xfId="2" quotePrefix="1" applyNumberFormat="1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vertical="center" wrapText="1"/>
    </xf>
    <xf numFmtId="164" fontId="35" fillId="2" borderId="1" xfId="2" applyNumberFormat="1" applyFont="1" applyFill="1" applyBorder="1" applyAlignment="1">
      <alignment horizontal="center" vertical="center" wrapText="1"/>
    </xf>
    <xf numFmtId="43" fontId="35" fillId="2" borderId="1" xfId="2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6" fillId="0" borderId="6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topLeftCell="A7" workbookViewId="0">
      <selection activeCell="M28" sqref="M28"/>
    </sheetView>
  </sheetViews>
  <sheetFormatPr defaultColWidth="9" defaultRowHeight="18" x14ac:dyDescent="0.25"/>
  <cols>
    <col min="1" max="1" width="6.42578125" style="1" customWidth="1"/>
    <col min="2" max="2" width="41.5703125" style="1" customWidth="1"/>
    <col min="3" max="3" width="15.5703125" style="27" customWidth="1"/>
    <col min="4" max="4" width="13.85546875" style="27" customWidth="1"/>
    <col min="5" max="5" width="15" style="27" customWidth="1"/>
    <col min="6" max="6" width="13.7109375" style="27" customWidth="1"/>
    <col min="7" max="7" width="15.7109375" style="1" customWidth="1"/>
    <col min="8" max="8" width="16.42578125" style="37" customWidth="1"/>
    <col min="9" max="9" width="0" style="1" hidden="1" customWidth="1"/>
    <col min="10" max="12" width="9" style="1"/>
    <col min="13" max="13" width="20.85546875" style="1" customWidth="1"/>
    <col min="14" max="16384" width="9" style="1"/>
  </cols>
  <sheetData>
    <row r="1" spans="1:10" ht="30.75" customHeight="1" x14ac:dyDescent="0.25">
      <c r="A1" s="112" t="s">
        <v>39</v>
      </c>
      <c r="B1" s="112"/>
      <c r="C1" s="112"/>
      <c r="D1" s="112"/>
      <c r="E1" s="112"/>
      <c r="F1" s="112"/>
      <c r="G1" s="112"/>
      <c r="H1" s="112"/>
      <c r="I1" s="2"/>
      <c r="J1" s="2"/>
    </row>
    <row r="2" spans="1:10" x14ac:dyDescent="0.25">
      <c r="A2" s="113" t="s">
        <v>40</v>
      </c>
      <c r="B2" s="113"/>
      <c r="C2" s="15"/>
      <c r="D2" s="15"/>
      <c r="E2" s="15"/>
      <c r="F2" s="28"/>
      <c r="G2" s="114"/>
      <c r="H2" s="114"/>
      <c r="I2" s="79"/>
      <c r="J2" s="79"/>
    </row>
    <row r="3" spans="1:10" x14ac:dyDescent="0.25">
      <c r="A3" s="113" t="s">
        <v>41</v>
      </c>
      <c r="B3" s="113"/>
      <c r="C3" s="15"/>
      <c r="D3" s="15"/>
      <c r="E3" s="15"/>
      <c r="F3" s="28"/>
      <c r="G3" s="2"/>
      <c r="H3" s="77"/>
      <c r="I3" s="79"/>
      <c r="J3" s="79"/>
    </row>
    <row r="4" spans="1:10" ht="30" customHeight="1" x14ac:dyDescent="0.3">
      <c r="A4" s="115" t="s">
        <v>59</v>
      </c>
      <c r="B4" s="115"/>
      <c r="C4" s="115"/>
      <c r="D4" s="115"/>
      <c r="E4" s="115"/>
      <c r="F4" s="115"/>
      <c r="G4" s="115"/>
      <c r="H4" s="115"/>
      <c r="I4" s="79"/>
      <c r="J4" s="79"/>
    </row>
    <row r="5" spans="1:10" x14ac:dyDescent="0.25">
      <c r="A5" s="111" t="s">
        <v>60</v>
      </c>
      <c r="B5" s="111"/>
      <c r="C5" s="111"/>
      <c r="D5" s="111"/>
      <c r="E5" s="111"/>
      <c r="F5" s="111"/>
      <c r="G5" s="111"/>
      <c r="H5" s="111"/>
      <c r="I5" s="4"/>
      <c r="J5" s="79"/>
    </row>
    <row r="6" spans="1:10" x14ac:dyDescent="0.25">
      <c r="A6" s="114"/>
      <c r="B6" s="114"/>
      <c r="C6" s="114"/>
      <c r="D6" s="114"/>
      <c r="E6" s="114"/>
      <c r="F6" s="114"/>
      <c r="G6" s="114"/>
      <c r="H6" s="114"/>
      <c r="I6" s="4"/>
      <c r="J6" s="79"/>
    </row>
    <row r="7" spans="1:10" x14ac:dyDescent="0.25">
      <c r="A7" s="77"/>
      <c r="B7" s="77"/>
      <c r="C7" s="16"/>
      <c r="D7" s="16"/>
      <c r="E7" s="16"/>
      <c r="F7" s="16"/>
      <c r="G7" s="116" t="s">
        <v>57</v>
      </c>
      <c r="H7" s="116"/>
      <c r="I7" s="77"/>
      <c r="J7" s="79"/>
    </row>
    <row r="8" spans="1:10" ht="21.75" customHeight="1" x14ac:dyDescent="0.25">
      <c r="A8" s="117" t="s">
        <v>42</v>
      </c>
      <c r="B8" s="119" t="s">
        <v>2</v>
      </c>
      <c r="C8" s="120" t="s">
        <v>13</v>
      </c>
      <c r="D8" s="122" t="s">
        <v>58</v>
      </c>
      <c r="E8" s="122"/>
      <c r="F8" s="122"/>
      <c r="G8" s="123" t="s">
        <v>10</v>
      </c>
      <c r="H8" s="124"/>
      <c r="I8" s="79"/>
      <c r="J8" s="79"/>
    </row>
    <row r="9" spans="1:10" ht="39" customHeight="1" x14ac:dyDescent="0.25">
      <c r="A9" s="118"/>
      <c r="B9" s="118"/>
      <c r="C9" s="121"/>
      <c r="D9" s="78" t="s">
        <v>43</v>
      </c>
      <c r="E9" s="78" t="s">
        <v>44</v>
      </c>
      <c r="F9" s="78" t="s">
        <v>45</v>
      </c>
      <c r="G9" s="41" t="s">
        <v>11</v>
      </c>
      <c r="H9" s="40" t="s">
        <v>12</v>
      </c>
      <c r="I9" s="79"/>
      <c r="J9" s="79"/>
    </row>
    <row r="10" spans="1:10" s="12" customFormat="1" ht="24.75" customHeight="1" x14ac:dyDescent="0.25">
      <c r="A10" s="39" t="s">
        <v>0</v>
      </c>
      <c r="B10" s="7" t="s">
        <v>14</v>
      </c>
      <c r="C10" s="17"/>
      <c r="D10" s="17"/>
      <c r="E10" s="17"/>
      <c r="F10" s="17"/>
      <c r="G10" s="11"/>
      <c r="H10" s="11"/>
      <c r="I10" s="38"/>
      <c r="J10" s="38"/>
    </row>
    <row r="11" spans="1:10" s="12" customFormat="1" x14ac:dyDescent="0.25">
      <c r="A11" s="39">
        <v>1</v>
      </c>
      <c r="B11" s="7" t="s">
        <v>15</v>
      </c>
      <c r="C11" s="18">
        <f>SUM(C12:C15)</f>
        <v>1900</v>
      </c>
      <c r="D11" s="18">
        <f t="shared" ref="D11:E11" si="0">SUM(D12:D15)</f>
        <v>0</v>
      </c>
      <c r="E11" s="18">
        <f t="shared" si="0"/>
        <v>0</v>
      </c>
      <c r="F11" s="18">
        <v>50</v>
      </c>
      <c r="G11" s="18">
        <f>+G14+G15</f>
        <v>1850</v>
      </c>
      <c r="H11" s="18"/>
      <c r="I11" s="38"/>
      <c r="J11" s="38"/>
    </row>
    <row r="12" spans="1:10" x14ac:dyDescent="0.25">
      <c r="A12" s="10"/>
      <c r="B12" s="13" t="s">
        <v>48</v>
      </c>
      <c r="C12" s="19"/>
      <c r="D12" s="30"/>
      <c r="E12" s="30"/>
      <c r="F12" s="26"/>
      <c r="G12" s="19"/>
      <c r="H12" s="3"/>
      <c r="I12" s="79"/>
      <c r="J12" s="79"/>
    </row>
    <row r="13" spans="1:10" x14ac:dyDescent="0.25">
      <c r="A13" s="10"/>
      <c r="B13" s="13" t="s">
        <v>49</v>
      </c>
      <c r="C13" s="19"/>
      <c r="D13" s="30"/>
      <c r="E13" s="30"/>
      <c r="F13" s="26"/>
      <c r="G13" s="19"/>
      <c r="H13" s="3"/>
      <c r="I13" s="79"/>
      <c r="J13" s="79"/>
    </row>
    <row r="14" spans="1:10" ht="55.5" customHeight="1" x14ac:dyDescent="0.25">
      <c r="A14" s="8"/>
      <c r="B14" s="9" t="s">
        <v>50</v>
      </c>
      <c r="C14" s="19">
        <v>100</v>
      </c>
      <c r="D14" s="30"/>
      <c r="E14" s="30"/>
      <c r="F14" s="26"/>
      <c r="G14" s="19">
        <v>100</v>
      </c>
      <c r="H14" s="3"/>
      <c r="I14" s="79"/>
      <c r="J14" s="79"/>
    </row>
    <row r="15" spans="1:10" s="46" customFormat="1" ht="35.25" customHeight="1" x14ac:dyDescent="0.25">
      <c r="A15" s="69"/>
      <c r="B15" s="70" t="s">
        <v>54</v>
      </c>
      <c r="C15" s="71">
        <v>1800</v>
      </c>
      <c r="D15" s="72"/>
      <c r="E15" s="72"/>
      <c r="F15" s="44">
        <v>50</v>
      </c>
      <c r="G15" s="71">
        <v>1750</v>
      </c>
      <c r="H15" s="73">
        <v>0.13</v>
      </c>
      <c r="I15" s="59">
        <v>866</v>
      </c>
      <c r="J15" s="59"/>
    </row>
    <row r="16" spans="1:10" s="12" customFormat="1" x14ac:dyDescent="0.25">
      <c r="A16" s="8">
        <v>2</v>
      </c>
      <c r="B16" s="14" t="s">
        <v>46</v>
      </c>
      <c r="C16" s="20">
        <f>C17+C19</f>
        <v>1615</v>
      </c>
      <c r="D16" s="18"/>
      <c r="E16" s="18"/>
      <c r="F16" s="29">
        <v>45</v>
      </c>
      <c r="G16" s="20">
        <f>+G19</f>
        <v>1570</v>
      </c>
      <c r="H16" s="39"/>
      <c r="I16" s="38"/>
      <c r="J16" s="38"/>
    </row>
    <row r="17" spans="1:10" x14ac:dyDescent="0.25">
      <c r="A17" s="3" t="s">
        <v>47</v>
      </c>
      <c r="B17" s="5" t="s">
        <v>5</v>
      </c>
      <c r="C17" s="21"/>
      <c r="D17" s="21"/>
      <c r="E17" s="34"/>
      <c r="F17" s="26"/>
      <c r="G17" s="21"/>
      <c r="H17" s="3"/>
      <c r="I17" s="79"/>
      <c r="J17" s="79"/>
    </row>
    <row r="18" spans="1:10" x14ac:dyDescent="0.25">
      <c r="A18" s="3"/>
      <c r="B18" s="6" t="s">
        <v>20</v>
      </c>
      <c r="C18" s="22"/>
      <c r="D18" s="22"/>
      <c r="E18" s="22"/>
      <c r="F18" s="26"/>
      <c r="G18" s="22"/>
      <c r="H18" s="3"/>
      <c r="I18" s="79"/>
      <c r="J18" s="79"/>
    </row>
    <row r="19" spans="1:10" s="46" customFormat="1" x14ac:dyDescent="0.25">
      <c r="A19" s="42"/>
      <c r="B19" s="70" t="s">
        <v>55</v>
      </c>
      <c r="C19" s="74">
        <v>1615</v>
      </c>
      <c r="D19" s="74"/>
      <c r="E19" s="74"/>
      <c r="F19" s="44">
        <v>45</v>
      </c>
      <c r="G19" s="74">
        <v>1570</v>
      </c>
      <c r="H19" s="75">
        <v>0.13</v>
      </c>
      <c r="I19" s="59">
        <v>780</v>
      </c>
      <c r="J19" s="59"/>
    </row>
    <row r="20" spans="1:10" s="12" customFormat="1" x14ac:dyDescent="0.25">
      <c r="A20" s="39">
        <v>3</v>
      </c>
      <c r="B20" s="7" t="s">
        <v>24</v>
      </c>
      <c r="C20" s="23">
        <f>SUM(C21:C24)</f>
        <v>285</v>
      </c>
      <c r="D20" s="23"/>
      <c r="E20" s="23"/>
      <c r="F20" s="29">
        <v>5</v>
      </c>
      <c r="G20" s="23">
        <f>+G23+G24</f>
        <v>285</v>
      </c>
      <c r="H20" s="39"/>
      <c r="I20" s="38"/>
      <c r="J20" s="38"/>
    </row>
    <row r="21" spans="1:10" x14ac:dyDescent="0.25">
      <c r="A21" s="3"/>
      <c r="B21" s="13" t="s">
        <v>48</v>
      </c>
      <c r="C21" s="19"/>
      <c r="D21" s="31"/>
      <c r="E21" s="31"/>
      <c r="F21" s="26"/>
      <c r="G21" s="19"/>
      <c r="H21" s="3"/>
      <c r="I21" s="79"/>
      <c r="J21" s="79"/>
    </row>
    <row r="22" spans="1:10" x14ac:dyDescent="0.25">
      <c r="A22" s="3"/>
      <c r="B22" s="13" t="s">
        <v>49</v>
      </c>
      <c r="C22" s="19"/>
      <c r="D22" s="22"/>
      <c r="E22" s="22"/>
      <c r="F22" s="26"/>
      <c r="G22" s="19"/>
      <c r="H22" s="3"/>
      <c r="I22" s="79"/>
      <c r="J22" s="79"/>
    </row>
    <row r="23" spans="1:10" ht="47.25" x14ac:dyDescent="0.25">
      <c r="A23" s="3"/>
      <c r="B23" s="9" t="s">
        <v>50</v>
      </c>
      <c r="C23" s="19">
        <v>100</v>
      </c>
      <c r="D23" s="30"/>
      <c r="E23" s="30"/>
      <c r="F23" s="26"/>
      <c r="G23" s="19">
        <v>100</v>
      </c>
      <c r="H23" s="3"/>
      <c r="I23" s="79"/>
      <c r="J23" s="79"/>
    </row>
    <row r="24" spans="1:10" s="46" customFormat="1" x14ac:dyDescent="0.25">
      <c r="A24" s="42"/>
      <c r="B24" s="70" t="s">
        <v>56</v>
      </c>
      <c r="C24" s="71">
        <v>185</v>
      </c>
      <c r="D24" s="72"/>
      <c r="E24" s="72"/>
      <c r="F24" s="44">
        <f>+F15*0.1</f>
        <v>5</v>
      </c>
      <c r="G24" s="71">
        <v>185</v>
      </c>
      <c r="H24" s="75">
        <v>0.13</v>
      </c>
      <c r="I24" s="59">
        <v>86</v>
      </c>
      <c r="J24" s="59"/>
    </row>
    <row r="25" spans="1:10" x14ac:dyDescent="0.25">
      <c r="A25" s="3"/>
      <c r="B25" s="5" t="s">
        <v>17</v>
      </c>
      <c r="C25" s="24"/>
      <c r="D25" s="24"/>
      <c r="E25" s="24"/>
      <c r="F25" s="26"/>
      <c r="G25" s="24"/>
      <c r="H25" s="3"/>
      <c r="I25" s="79"/>
      <c r="J25" s="79"/>
    </row>
    <row r="26" spans="1:10" s="12" customFormat="1" ht="24.75" customHeight="1" x14ac:dyDescent="0.25">
      <c r="A26" s="39" t="s">
        <v>1</v>
      </c>
      <c r="B26" s="7" t="s">
        <v>27</v>
      </c>
      <c r="C26" s="25">
        <f>C27+C33</f>
        <v>13013</v>
      </c>
      <c r="D26" s="25"/>
      <c r="E26" s="25"/>
      <c r="F26" s="29"/>
      <c r="G26" s="25">
        <v>18727</v>
      </c>
      <c r="H26" s="39"/>
      <c r="I26" s="38"/>
      <c r="J26" s="38"/>
    </row>
    <row r="27" spans="1:10" s="12" customFormat="1" ht="21" customHeight="1" x14ac:dyDescent="0.25">
      <c r="A27" s="39">
        <v>1</v>
      </c>
      <c r="B27" s="7" t="s">
        <v>51</v>
      </c>
      <c r="C27" s="25">
        <f>C28+C29</f>
        <v>10690</v>
      </c>
      <c r="D27" s="25"/>
      <c r="E27" s="25"/>
      <c r="F27" s="29"/>
      <c r="G27" s="25">
        <v>14640</v>
      </c>
      <c r="H27" s="39"/>
      <c r="I27" s="38"/>
      <c r="J27" s="38"/>
    </row>
    <row r="28" spans="1:10" ht="21.75" customHeight="1" x14ac:dyDescent="0.25">
      <c r="A28" s="3" t="s">
        <v>16</v>
      </c>
      <c r="B28" s="5" t="s">
        <v>22</v>
      </c>
      <c r="C28" s="24">
        <v>7294</v>
      </c>
      <c r="D28" s="24"/>
      <c r="E28" s="24">
        <v>1629</v>
      </c>
      <c r="F28" s="26"/>
      <c r="G28" s="24">
        <v>7110</v>
      </c>
      <c r="H28" s="3">
        <v>99.5</v>
      </c>
      <c r="I28" s="79"/>
      <c r="J28" s="79"/>
    </row>
    <row r="29" spans="1:10" ht="19.5" customHeight="1" x14ac:dyDescent="0.25">
      <c r="A29" s="3" t="s">
        <v>18</v>
      </c>
      <c r="B29" s="5" t="s">
        <v>23</v>
      </c>
      <c r="C29" s="26">
        <v>3396</v>
      </c>
      <c r="D29" s="26"/>
      <c r="E29" s="26">
        <v>9</v>
      </c>
      <c r="F29" s="26"/>
      <c r="G29" s="26">
        <v>7530</v>
      </c>
      <c r="H29" s="3">
        <v>0.08</v>
      </c>
      <c r="I29" s="79"/>
      <c r="J29" s="79"/>
    </row>
    <row r="30" spans="1:10" s="12" customFormat="1" hidden="1" x14ac:dyDescent="0.25">
      <c r="A30" s="39">
        <v>2</v>
      </c>
      <c r="B30" s="7" t="s">
        <v>52</v>
      </c>
      <c r="C30" s="29"/>
      <c r="D30" s="29"/>
      <c r="E30" s="29"/>
      <c r="F30" s="33"/>
      <c r="G30" s="29"/>
      <c r="H30" s="35"/>
    </row>
    <row r="31" spans="1:10" hidden="1" x14ac:dyDescent="0.25">
      <c r="A31" s="3" t="s">
        <v>19</v>
      </c>
      <c r="B31" s="5" t="s">
        <v>20</v>
      </c>
      <c r="C31" s="26"/>
      <c r="D31" s="26"/>
      <c r="E31" s="26"/>
      <c r="F31" s="32"/>
      <c r="G31" s="26"/>
      <c r="H31" s="36"/>
    </row>
    <row r="32" spans="1:10" hidden="1" x14ac:dyDescent="0.25">
      <c r="A32" s="3" t="s">
        <v>21</v>
      </c>
      <c r="B32" s="5" t="s">
        <v>28</v>
      </c>
      <c r="C32" s="26"/>
      <c r="D32" s="26"/>
      <c r="E32" s="26"/>
      <c r="F32" s="32"/>
      <c r="G32" s="26"/>
      <c r="H32" s="36"/>
    </row>
    <row r="33" spans="1:10" s="12" customFormat="1" ht="36.75" customHeight="1" x14ac:dyDescent="0.25">
      <c r="A33" s="39">
        <v>2</v>
      </c>
      <c r="B33" s="7" t="s">
        <v>53</v>
      </c>
      <c r="C33" s="29">
        <f>C34+C35</f>
        <v>2323</v>
      </c>
      <c r="D33" s="29"/>
      <c r="E33" s="29"/>
      <c r="F33" s="33"/>
      <c r="G33" s="29">
        <v>4087</v>
      </c>
      <c r="H33" s="35"/>
    </row>
    <row r="34" spans="1:10" s="46" customFormat="1" ht="24.75" customHeight="1" x14ac:dyDescent="0.25">
      <c r="A34" s="42" t="s">
        <v>25</v>
      </c>
      <c r="B34" s="43" t="s">
        <v>20</v>
      </c>
      <c r="C34" s="44">
        <v>1437</v>
      </c>
      <c r="D34" s="44"/>
      <c r="E34" s="44"/>
      <c r="F34" s="44">
        <v>313</v>
      </c>
      <c r="G34" s="44">
        <v>1425</v>
      </c>
      <c r="H34" s="45">
        <v>0.99</v>
      </c>
      <c r="I34" s="46">
        <v>248</v>
      </c>
    </row>
    <row r="35" spans="1:10" s="46" customFormat="1" ht="24" customHeight="1" x14ac:dyDescent="0.25">
      <c r="A35" s="42" t="s">
        <v>26</v>
      </c>
      <c r="B35" s="43" t="s">
        <v>28</v>
      </c>
      <c r="C35" s="44">
        <v>886</v>
      </c>
      <c r="D35" s="44"/>
      <c r="E35" s="44"/>
      <c r="F35" s="76">
        <v>22</v>
      </c>
      <c r="G35" s="44">
        <v>2662</v>
      </c>
      <c r="H35" s="45">
        <v>2.21</v>
      </c>
      <c r="I35" s="46">
        <v>0</v>
      </c>
    </row>
    <row r="36" spans="1:10" s="46" customFormat="1" hidden="1" x14ac:dyDescent="0.25">
      <c r="A36" s="42">
        <v>7</v>
      </c>
      <c r="B36" s="43" t="s">
        <v>4</v>
      </c>
      <c r="C36" s="44"/>
      <c r="D36" s="44"/>
      <c r="E36" s="44"/>
      <c r="F36" s="47"/>
      <c r="G36" s="48"/>
      <c r="H36" s="49"/>
    </row>
    <row r="37" spans="1:10" s="46" customFormat="1" hidden="1" x14ac:dyDescent="0.25">
      <c r="A37" s="42" t="s">
        <v>29</v>
      </c>
      <c r="B37" s="43" t="s">
        <v>20</v>
      </c>
      <c r="C37" s="44"/>
      <c r="D37" s="44"/>
      <c r="E37" s="44"/>
      <c r="F37" s="47"/>
      <c r="G37" s="48"/>
      <c r="H37" s="49"/>
    </row>
    <row r="38" spans="1:10" s="46" customFormat="1" hidden="1" x14ac:dyDescent="0.25">
      <c r="A38" s="42" t="s">
        <v>30</v>
      </c>
      <c r="B38" s="43" t="s">
        <v>28</v>
      </c>
      <c r="C38" s="44"/>
      <c r="D38" s="44"/>
      <c r="E38" s="44"/>
      <c r="F38" s="47"/>
      <c r="G38" s="48"/>
      <c r="H38" s="49"/>
    </row>
    <row r="39" spans="1:10" s="46" customFormat="1" hidden="1" x14ac:dyDescent="0.25">
      <c r="A39" s="42">
        <v>8</v>
      </c>
      <c r="B39" s="43" t="s">
        <v>31</v>
      </c>
      <c r="C39" s="44"/>
      <c r="D39" s="44"/>
      <c r="E39" s="44"/>
      <c r="F39" s="47"/>
      <c r="G39" s="48"/>
      <c r="H39" s="49"/>
    </row>
    <row r="40" spans="1:10" s="46" customFormat="1" hidden="1" x14ac:dyDescent="0.25">
      <c r="A40" s="42" t="s">
        <v>32</v>
      </c>
      <c r="B40" s="43" t="s">
        <v>20</v>
      </c>
      <c r="C40" s="44"/>
      <c r="D40" s="44"/>
      <c r="E40" s="44"/>
      <c r="F40" s="47"/>
      <c r="G40" s="48"/>
      <c r="H40" s="49"/>
    </row>
    <row r="41" spans="1:10" s="46" customFormat="1" hidden="1" x14ac:dyDescent="0.25">
      <c r="A41" s="42" t="s">
        <v>33</v>
      </c>
      <c r="B41" s="43" t="s">
        <v>28</v>
      </c>
      <c r="C41" s="44"/>
      <c r="D41" s="44"/>
      <c r="E41" s="44"/>
      <c r="F41" s="47"/>
      <c r="G41" s="48"/>
      <c r="H41" s="49"/>
    </row>
    <row r="42" spans="1:10" s="46" customFormat="1" ht="31.5" hidden="1" x14ac:dyDescent="0.25">
      <c r="A42" s="42">
        <v>9</v>
      </c>
      <c r="B42" s="43" t="s">
        <v>34</v>
      </c>
      <c r="C42" s="44"/>
      <c r="D42" s="44"/>
      <c r="E42" s="44"/>
      <c r="F42" s="47"/>
      <c r="G42" s="48"/>
      <c r="H42" s="49"/>
    </row>
    <row r="43" spans="1:10" s="46" customFormat="1" hidden="1" x14ac:dyDescent="0.25">
      <c r="A43" s="42" t="s">
        <v>35</v>
      </c>
      <c r="B43" s="43" t="s">
        <v>20</v>
      </c>
      <c r="C43" s="44"/>
      <c r="D43" s="44"/>
      <c r="E43" s="44"/>
      <c r="F43" s="47"/>
      <c r="G43" s="48"/>
      <c r="H43" s="49"/>
    </row>
    <row r="44" spans="1:10" s="46" customFormat="1" hidden="1" x14ac:dyDescent="0.25">
      <c r="A44" s="42" t="s">
        <v>36</v>
      </c>
      <c r="B44" s="43" t="s">
        <v>28</v>
      </c>
      <c r="C44" s="44"/>
      <c r="D44" s="44"/>
      <c r="E44" s="44"/>
      <c r="F44" s="47"/>
      <c r="G44" s="48"/>
      <c r="H44" s="49"/>
    </row>
    <row r="45" spans="1:10" s="46" customFormat="1" hidden="1" x14ac:dyDescent="0.25">
      <c r="A45" s="42">
        <v>10</v>
      </c>
      <c r="B45" s="43" t="s">
        <v>3</v>
      </c>
      <c r="C45" s="44"/>
      <c r="D45" s="44"/>
      <c r="E45" s="44"/>
      <c r="F45" s="47"/>
      <c r="G45" s="48"/>
      <c r="H45" s="49"/>
    </row>
    <row r="46" spans="1:10" s="46" customFormat="1" hidden="1" x14ac:dyDescent="0.25">
      <c r="A46" s="42" t="s">
        <v>37</v>
      </c>
      <c r="B46" s="43" t="s">
        <v>20</v>
      </c>
      <c r="C46" s="44"/>
      <c r="D46" s="44"/>
      <c r="E46" s="44"/>
      <c r="F46" s="47"/>
      <c r="G46" s="48"/>
      <c r="H46" s="49"/>
    </row>
    <row r="47" spans="1:10" s="46" customFormat="1" hidden="1" x14ac:dyDescent="0.25">
      <c r="A47" s="42" t="s">
        <v>38</v>
      </c>
      <c r="B47" s="43" t="s">
        <v>28</v>
      </c>
      <c r="C47" s="44"/>
      <c r="D47" s="44"/>
      <c r="E47" s="44"/>
      <c r="F47" s="47"/>
      <c r="G47" s="48"/>
      <c r="H47" s="49"/>
    </row>
    <row r="48" spans="1:10" s="46" customFormat="1" hidden="1" x14ac:dyDescent="0.25">
      <c r="A48" s="42">
        <v>11</v>
      </c>
      <c r="B48" s="50" t="s">
        <v>6</v>
      </c>
      <c r="C48" s="51"/>
      <c r="D48" s="51"/>
      <c r="E48" s="51"/>
      <c r="F48" s="52"/>
      <c r="G48" s="53"/>
      <c r="H48" s="54"/>
      <c r="I48" s="55"/>
      <c r="J48" s="56"/>
    </row>
    <row r="49" spans="1:10" s="46" customFormat="1" hidden="1" x14ac:dyDescent="0.25">
      <c r="A49" s="42">
        <v>1</v>
      </c>
      <c r="B49" s="57" t="s">
        <v>7</v>
      </c>
      <c r="C49" s="44"/>
      <c r="D49" s="44"/>
      <c r="E49" s="44"/>
      <c r="F49" s="47"/>
      <c r="G49" s="48"/>
      <c r="H49" s="49"/>
      <c r="I49" s="58"/>
      <c r="J49" s="59"/>
    </row>
    <row r="50" spans="1:10" s="46" customFormat="1" ht="31.5" hidden="1" x14ac:dyDescent="0.25">
      <c r="A50" s="42"/>
      <c r="B50" s="60" t="s">
        <v>8</v>
      </c>
      <c r="C50" s="61"/>
      <c r="D50" s="61"/>
      <c r="E50" s="61"/>
      <c r="F50" s="44"/>
      <c r="G50" s="62"/>
      <c r="H50" s="63"/>
      <c r="I50" s="59"/>
      <c r="J50" s="59"/>
    </row>
    <row r="51" spans="1:10" s="46" customFormat="1" hidden="1" x14ac:dyDescent="0.25">
      <c r="A51" s="42">
        <v>2</v>
      </c>
      <c r="B51" s="50" t="s">
        <v>6</v>
      </c>
      <c r="C51" s="61"/>
      <c r="D51" s="61"/>
      <c r="E51" s="61"/>
      <c r="F51" s="44"/>
      <c r="G51" s="62"/>
      <c r="H51" s="63"/>
      <c r="I51" s="59"/>
      <c r="J51" s="59"/>
    </row>
    <row r="52" spans="1:10" s="46" customFormat="1" ht="31.5" hidden="1" x14ac:dyDescent="0.25">
      <c r="A52" s="42"/>
      <c r="B52" s="60" t="s">
        <v>9</v>
      </c>
      <c r="C52" s="64"/>
      <c r="D52" s="64"/>
      <c r="E52" s="64"/>
      <c r="F52" s="64"/>
      <c r="G52" s="65"/>
      <c r="H52" s="66"/>
    </row>
    <row r="53" spans="1:10" s="46" customFormat="1" x14ac:dyDescent="0.25">
      <c r="C53" s="67"/>
      <c r="D53" s="67"/>
      <c r="E53" s="67"/>
      <c r="F53" s="67"/>
      <c r="H53" s="68"/>
    </row>
  </sheetData>
  <mergeCells count="13">
    <mergeCell ref="A6:H6"/>
    <mergeCell ref="G7:H7"/>
    <mergeCell ref="A8:A9"/>
    <mergeCell ref="B8:B9"/>
    <mergeCell ref="C8:C9"/>
    <mergeCell ref="D8:F8"/>
    <mergeCell ref="G8:H8"/>
    <mergeCell ref="A5:H5"/>
    <mergeCell ref="A1:H1"/>
    <mergeCell ref="A2:B2"/>
    <mergeCell ref="G2:H2"/>
    <mergeCell ref="A3:B3"/>
    <mergeCell ref="A4:H4"/>
  </mergeCells>
  <pageMargins left="0.51181102362204722" right="0.31496062992125984" top="0.33" bottom="0.3937007874015748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zoomScale="110" zoomScaleNormal="110" workbookViewId="0">
      <selection activeCell="N14" sqref="N14"/>
    </sheetView>
  </sheetViews>
  <sheetFormatPr defaultRowHeight="15" x14ac:dyDescent="0.25"/>
  <cols>
    <col min="1" max="1" width="7.85546875" style="81" customWidth="1"/>
    <col min="2" max="2" width="30.85546875" style="81" customWidth="1"/>
    <col min="3" max="3" width="15.5703125" style="81" customWidth="1"/>
    <col min="4" max="4" width="16.42578125" style="81" customWidth="1"/>
    <col min="5" max="5" width="16" style="81" customWidth="1"/>
    <col min="6" max="6" width="17" style="81" customWidth="1"/>
    <col min="7" max="16384" width="9.140625" style="81"/>
  </cols>
  <sheetData>
    <row r="1" spans="1:6" x14ac:dyDescent="0.25">
      <c r="A1" s="80"/>
    </row>
    <row r="2" spans="1:6" x14ac:dyDescent="0.25">
      <c r="A2" s="126" t="s">
        <v>97</v>
      </c>
      <c r="B2" s="126"/>
      <c r="F2" s="82" t="s">
        <v>61</v>
      </c>
    </row>
    <row r="3" spans="1:6" ht="18" customHeight="1" x14ac:dyDescent="0.25">
      <c r="A3" s="126" t="s">
        <v>98</v>
      </c>
      <c r="B3" s="126"/>
    </row>
    <row r="4" spans="1:6" ht="45" customHeight="1" x14ac:dyDescent="0.25">
      <c r="A4" s="131" t="s">
        <v>102</v>
      </c>
      <c r="B4" s="132"/>
      <c r="C4" s="132"/>
      <c r="D4" s="132"/>
      <c r="E4" s="132"/>
      <c r="F4" s="132"/>
    </row>
    <row r="5" spans="1:6" ht="18.75" customHeight="1" x14ac:dyDescent="0.25">
      <c r="A5" s="133" t="s">
        <v>101</v>
      </c>
      <c r="B5" s="133"/>
      <c r="C5" s="133"/>
      <c r="D5" s="133"/>
      <c r="E5" s="133"/>
      <c r="F5" s="133"/>
    </row>
    <row r="6" spans="1:6" ht="18.75" customHeight="1" x14ac:dyDescent="0.25">
      <c r="A6" s="96"/>
      <c r="B6" s="96"/>
      <c r="C6" s="96"/>
      <c r="D6" s="96"/>
      <c r="E6" s="96"/>
      <c r="F6" s="96"/>
    </row>
    <row r="7" spans="1:6" ht="37.5" customHeight="1" x14ac:dyDescent="0.25">
      <c r="A7" s="125" t="s">
        <v>83</v>
      </c>
      <c r="B7" s="125"/>
      <c r="C7" s="125"/>
      <c r="D7" s="125"/>
      <c r="E7" s="125"/>
      <c r="F7" s="125"/>
    </row>
    <row r="8" spans="1:6" ht="45.75" customHeight="1" x14ac:dyDescent="0.25">
      <c r="A8" s="125" t="s">
        <v>84</v>
      </c>
      <c r="B8" s="125"/>
      <c r="C8" s="125"/>
      <c r="D8" s="125"/>
      <c r="E8" s="125"/>
      <c r="F8" s="125"/>
    </row>
    <row r="9" spans="1:6" x14ac:dyDescent="0.25">
      <c r="A9" s="83" t="s">
        <v>85</v>
      </c>
    </row>
    <row r="10" spans="1:6" x14ac:dyDescent="0.25">
      <c r="A10" s="83"/>
    </row>
    <row r="11" spans="1:6" x14ac:dyDescent="0.25">
      <c r="E11" s="127" t="s">
        <v>99</v>
      </c>
      <c r="F11" s="127"/>
    </row>
    <row r="12" spans="1:6" ht="69.75" customHeight="1" x14ac:dyDescent="0.25">
      <c r="A12" s="85" t="s">
        <v>62</v>
      </c>
      <c r="B12" s="85" t="s">
        <v>2</v>
      </c>
      <c r="C12" s="85" t="s">
        <v>13</v>
      </c>
      <c r="D12" s="85" t="s">
        <v>93</v>
      </c>
      <c r="E12" s="85" t="s">
        <v>63</v>
      </c>
      <c r="F12" s="85" t="s">
        <v>100</v>
      </c>
    </row>
    <row r="13" spans="1:6" ht="19.5" customHeight="1" x14ac:dyDescent="0.25">
      <c r="A13" s="86">
        <v>1</v>
      </c>
      <c r="B13" s="86">
        <v>2</v>
      </c>
      <c r="C13" s="86">
        <v>3</v>
      </c>
      <c r="D13" s="86">
        <v>4</v>
      </c>
      <c r="E13" s="86">
        <v>5</v>
      </c>
      <c r="F13" s="86">
        <v>6</v>
      </c>
    </row>
    <row r="14" spans="1:6" ht="30" customHeight="1" x14ac:dyDescent="0.25">
      <c r="A14" s="85" t="s">
        <v>64</v>
      </c>
      <c r="B14" s="87" t="s">
        <v>86</v>
      </c>
      <c r="C14" s="86"/>
      <c r="D14" s="86"/>
      <c r="E14" s="88"/>
      <c r="F14" s="86"/>
    </row>
    <row r="15" spans="1:6" s="93" customFormat="1" ht="30" customHeight="1" x14ac:dyDescent="0.2">
      <c r="A15" s="85" t="s">
        <v>0</v>
      </c>
      <c r="B15" s="87" t="s">
        <v>90</v>
      </c>
      <c r="C15" s="92">
        <f>SUM(C16:C18)</f>
        <v>6615</v>
      </c>
      <c r="D15" s="92">
        <f>SUM(D16:D18)</f>
        <v>852</v>
      </c>
      <c r="E15" s="95">
        <f>SUM(E16:E18)</f>
        <v>1.7504476848298798</v>
      </c>
      <c r="F15" s="92"/>
    </row>
    <row r="16" spans="1:6" ht="30" customHeight="1" x14ac:dyDescent="0.25">
      <c r="A16" s="86">
        <v>1</v>
      </c>
      <c r="B16" s="88" t="s">
        <v>87</v>
      </c>
      <c r="C16" s="90">
        <v>30</v>
      </c>
      <c r="D16" s="90">
        <v>19</v>
      </c>
      <c r="E16" s="94">
        <f>(D16/C16)*100%</f>
        <v>0.6333333333333333</v>
      </c>
      <c r="F16" s="90"/>
    </row>
    <row r="17" spans="1:6" ht="30" customHeight="1" x14ac:dyDescent="0.25">
      <c r="A17" s="86">
        <v>2</v>
      </c>
      <c r="B17" s="88" t="s">
        <v>88</v>
      </c>
      <c r="C17" s="90">
        <v>70</v>
      </c>
      <c r="D17" s="90">
        <v>70</v>
      </c>
      <c r="E17" s="94">
        <f t="shared" ref="E17:E46" si="0">(D17/C17)*100%</f>
        <v>1</v>
      </c>
      <c r="F17" s="90"/>
    </row>
    <row r="18" spans="1:6" s="98" customFormat="1" ht="30" customHeight="1" x14ac:dyDescent="0.25">
      <c r="A18" s="99">
        <v>3</v>
      </c>
      <c r="B18" s="100" t="s">
        <v>89</v>
      </c>
      <c r="C18" s="101">
        <v>6515</v>
      </c>
      <c r="D18" s="101">
        <v>763</v>
      </c>
      <c r="E18" s="102">
        <f t="shared" si="0"/>
        <v>0.11711435149654643</v>
      </c>
      <c r="F18" s="97"/>
    </row>
    <row r="19" spans="1:6" s="93" customFormat="1" ht="30" customHeight="1" x14ac:dyDescent="0.2">
      <c r="A19" s="103" t="s">
        <v>1</v>
      </c>
      <c r="B19" s="104" t="s">
        <v>65</v>
      </c>
      <c r="C19" s="105">
        <f>C20</f>
        <v>5948</v>
      </c>
      <c r="D19" s="105">
        <f>D20</f>
        <v>454</v>
      </c>
      <c r="E19" s="106">
        <f>E20</f>
        <v>7.6328177538668454E-2</v>
      </c>
      <c r="F19" s="92"/>
    </row>
    <row r="20" spans="1:6" ht="30" customHeight="1" x14ac:dyDescent="0.25">
      <c r="A20" s="103">
        <v>1</v>
      </c>
      <c r="B20" s="104" t="s">
        <v>94</v>
      </c>
      <c r="C20" s="105">
        <f>C23</f>
        <v>5948</v>
      </c>
      <c r="D20" s="105">
        <f>D23</f>
        <v>454</v>
      </c>
      <c r="E20" s="106">
        <f>E23</f>
        <v>7.6328177538668454E-2</v>
      </c>
      <c r="F20" s="90"/>
    </row>
    <row r="21" spans="1:6" ht="30" customHeight="1" x14ac:dyDescent="0.25">
      <c r="A21" s="99" t="s">
        <v>66</v>
      </c>
      <c r="B21" s="100" t="s">
        <v>67</v>
      </c>
      <c r="C21" s="101"/>
      <c r="D21" s="101"/>
      <c r="E21" s="102"/>
      <c r="F21" s="90"/>
    </row>
    <row r="22" spans="1:6" ht="30" customHeight="1" x14ac:dyDescent="0.25">
      <c r="A22" s="99" t="s">
        <v>68</v>
      </c>
      <c r="B22" s="100" t="s">
        <v>69</v>
      </c>
      <c r="C22" s="101"/>
      <c r="D22" s="101"/>
      <c r="E22" s="102"/>
      <c r="F22" s="90"/>
    </row>
    <row r="23" spans="1:6" s="98" customFormat="1" ht="30" customHeight="1" x14ac:dyDescent="0.25">
      <c r="A23" s="99" t="s">
        <v>95</v>
      </c>
      <c r="B23" s="100" t="s">
        <v>96</v>
      </c>
      <c r="C23" s="101">
        <v>5948</v>
      </c>
      <c r="D23" s="101">
        <v>454</v>
      </c>
      <c r="E23" s="102">
        <f t="shared" si="0"/>
        <v>7.6328177538668454E-2</v>
      </c>
      <c r="F23" s="97"/>
    </row>
    <row r="24" spans="1:6" ht="30" customHeight="1" x14ac:dyDescent="0.25">
      <c r="A24" s="107">
        <v>2</v>
      </c>
      <c r="B24" s="104" t="s">
        <v>5</v>
      </c>
      <c r="C24" s="101"/>
      <c r="D24" s="101"/>
      <c r="E24" s="102"/>
      <c r="F24" s="90"/>
    </row>
    <row r="25" spans="1:6" ht="30" customHeight="1" x14ac:dyDescent="0.25">
      <c r="A25" s="99" t="s">
        <v>66</v>
      </c>
      <c r="B25" s="100" t="s">
        <v>70</v>
      </c>
      <c r="C25" s="101"/>
      <c r="D25" s="101"/>
      <c r="E25" s="102"/>
      <c r="F25" s="90"/>
    </row>
    <row r="26" spans="1:6" ht="30" customHeight="1" x14ac:dyDescent="0.25">
      <c r="A26" s="99" t="s">
        <v>68</v>
      </c>
      <c r="B26" s="100" t="s">
        <v>71</v>
      </c>
      <c r="C26" s="101"/>
      <c r="D26" s="101"/>
      <c r="E26" s="102"/>
      <c r="F26" s="90"/>
    </row>
    <row r="27" spans="1:6" s="93" customFormat="1" ht="30" customHeight="1" x14ac:dyDescent="0.2">
      <c r="A27" s="103" t="s">
        <v>72</v>
      </c>
      <c r="B27" s="104" t="s">
        <v>91</v>
      </c>
      <c r="C27" s="105">
        <f>SUM(C28:C30)</f>
        <v>667</v>
      </c>
      <c r="D27" s="105">
        <f>SUM(D28:D30)</f>
        <v>146</v>
      </c>
      <c r="E27" s="106">
        <f>SUM(E28:E30)</f>
        <v>1.7338624338624338</v>
      </c>
      <c r="F27" s="92"/>
    </row>
    <row r="28" spans="1:6" ht="30" customHeight="1" x14ac:dyDescent="0.25">
      <c r="A28" s="99">
        <v>1</v>
      </c>
      <c r="B28" s="100" t="s">
        <v>87</v>
      </c>
      <c r="C28" s="101">
        <v>30</v>
      </c>
      <c r="D28" s="101">
        <v>19</v>
      </c>
      <c r="E28" s="102">
        <f t="shared" si="0"/>
        <v>0.6333333333333333</v>
      </c>
      <c r="F28" s="91"/>
    </row>
    <row r="29" spans="1:6" ht="30" customHeight="1" x14ac:dyDescent="0.25">
      <c r="A29" s="99">
        <v>2</v>
      </c>
      <c r="B29" s="100" t="s">
        <v>88</v>
      </c>
      <c r="C29" s="101">
        <v>70</v>
      </c>
      <c r="D29" s="101">
        <v>70</v>
      </c>
      <c r="E29" s="102">
        <f t="shared" si="0"/>
        <v>1</v>
      </c>
      <c r="F29" s="90"/>
    </row>
    <row r="30" spans="1:6" s="98" customFormat="1" ht="30" customHeight="1" x14ac:dyDescent="0.25">
      <c r="A30" s="99">
        <v>3</v>
      </c>
      <c r="B30" s="100" t="s">
        <v>89</v>
      </c>
      <c r="C30" s="101">
        <v>567</v>
      </c>
      <c r="D30" s="101">
        <v>57</v>
      </c>
      <c r="E30" s="102">
        <f t="shared" si="0"/>
        <v>0.10052910052910052</v>
      </c>
      <c r="F30" s="97"/>
    </row>
    <row r="31" spans="1:6" s="93" customFormat="1" ht="30" customHeight="1" x14ac:dyDescent="0.2">
      <c r="A31" s="103" t="s">
        <v>73</v>
      </c>
      <c r="B31" s="104" t="s">
        <v>27</v>
      </c>
      <c r="C31" s="105"/>
      <c r="D31" s="105"/>
      <c r="E31" s="102"/>
      <c r="F31" s="92"/>
    </row>
    <row r="32" spans="1:6" s="93" customFormat="1" ht="30" customHeight="1" x14ac:dyDescent="0.2">
      <c r="A32" s="103" t="s">
        <v>0</v>
      </c>
      <c r="B32" s="104" t="s">
        <v>74</v>
      </c>
      <c r="C32" s="105">
        <f>C33+C36+C44</f>
        <v>82648</v>
      </c>
      <c r="D32" s="105">
        <f>D33+D36+D44</f>
        <v>11041</v>
      </c>
      <c r="E32" s="106">
        <f>E33+E36+E44</f>
        <v>0.40906894657824444</v>
      </c>
      <c r="F32" s="92"/>
    </row>
    <row r="33" spans="1:6" s="93" customFormat="1" ht="30" customHeight="1" x14ac:dyDescent="0.2">
      <c r="A33" s="103">
        <v>1</v>
      </c>
      <c r="B33" s="104" t="s">
        <v>5</v>
      </c>
      <c r="C33" s="105">
        <f>C34+C35</f>
        <v>68689</v>
      </c>
      <c r="D33" s="105">
        <f>D34+D35</f>
        <v>9059</v>
      </c>
      <c r="E33" s="106">
        <f>E34+E35</f>
        <v>0.2267825490798539</v>
      </c>
      <c r="F33" s="92"/>
    </row>
    <row r="34" spans="1:6" ht="30" customHeight="1" x14ac:dyDescent="0.25">
      <c r="A34" s="99" t="s">
        <v>16</v>
      </c>
      <c r="B34" s="100" t="s">
        <v>70</v>
      </c>
      <c r="C34" s="101">
        <f>42610+778</f>
        <v>43388</v>
      </c>
      <c r="D34" s="101">
        <v>7967</v>
      </c>
      <c r="E34" s="102">
        <f t="shared" si="0"/>
        <v>0.18362219968654928</v>
      </c>
      <c r="F34" s="90"/>
    </row>
    <row r="35" spans="1:6" ht="30" customHeight="1" x14ac:dyDescent="0.25">
      <c r="A35" s="86" t="s">
        <v>18</v>
      </c>
      <c r="B35" s="88" t="s">
        <v>71</v>
      </c>
      <c r="C35" s="90">
        <v>25301</v>
      </c>
      <c r="D35" s="90">
        <v>1092</v>
      </c>
      <c r="E35" s="94">
        <f t="shared" si="0"/>
        <v>4.3160349393304612E-2</v>
      </c>
      <c r="F35" s="90"/>
    </row>
    <row r="36" spans="1:6" s="93" customFormat="1" ht="30" customHeight="1" x14ac:dyDescent="0.2">
      <c r="A36" s="85">
        <v>2</v>
      </c>
      <c r="B36" s="87" t="s">
        <v>75</v>
      </c>
      <c r="C36" s="92"/>
      <c r="D36" s="92"/>
      <c r="E36" s="94"/>
      <c r="F36" s="92"/>
    </row>
    <row r="37" spans="1:6" ht="30" customHeight="1" x14ac:dyDescent="0.25">
      <c r="A37" s="86" t="s">
        <v>19</v>
      </c>
      <c r="B37" s="88" t="s">
        <v>76</v>
      </c>
      <c r="C37" s="90"/>
      <c r="D37" s="90"/>
      <c r="E37" s="94"/>
      <c r="F37" s="90"/>
    </row>
    <row r="38" spans="1:6" ht="41.25" customHeight="1" x14ac:dyDescent="0.25">
      <c r="A38" s="86" t="s">
        <v>77</v>
      </c>
      <c r="B38" s="89" t="s">
        <v>78</v>
      </c>
      <c r="C38" s="90"/>
      <c r="D38" s="90"/>
      <c r="E38" s="94"/>
      <c r="F38" s="90"/>
    </row>
    <row r="39" spans="1:6" ht="43.5" customHeight="1" x14ac:dyDescent="0.25">
      <c r="A39" s="86" t="s">
        <v>77</v>
      </c>
      <c r="B39" s="89" t="s">
        <v>79</v>
      </c>
      <c r="C39" s="90"/>
      <c r="D39" s="90"/>
      <c r="E39" s="94"/>
      <c r="F39" s="90"/>
    </row>
    <row r="40" spans="1:6" ht="30" customHeight="1" x14ac:dyDescent="0.25">
      <c r="A40" s="86" t="s">
        <v>21</v>
      </c>
      <c r="B40" s="88" t="s">
        <v>67</v>
      </c>
      <c r="C40" s="90"/>
      <c r="D40" s="90"/>
      <c r="E40" s="94"/>
      <c r="F40" s="90"/>
    </row>
    <row r="41" spans="1:6" ht="30" customHeight="1" x14ac:dyDescent="0.25">
      <c r="A41" s="86" t="s">
        <v>80</v>
      </c>
      <c r="B41" s="88" t="s">
        <v>69</v>
      </c>
      <c r="C41" s="90"/>
      <c r="D41" s="90"/>
      <c r="E41" s="94"/>
      <c r="F41" s="90"/>
    </row>
    <row r="42" spans="1:6" ht="30" customHeight="1" x14ac:dyDescent="0.25">
      <c r="A42" s="86" t="s">
        <v>77</v>
      </c>
      <c r="B42" s="89" t="s">
        <v>81</v>
      </c>
      <c r="C42" s="90"/>
      <c r="D42" s="90"/>
      <c r="E42" s="94"/>
      <c r="F42" s="90"/>
    </row>
    <row r="43" spans="1:6" ht="30" customHeight="1" x14ac:dyDescent="0.25">
      <c r="A43" s="86" t="s">
        <v>77</v>
      </c>
      <c r="B43" s="89" t="s">
        <v>82</v>
      </c>
      <c r="C43" s="90"/>
      <c r="D43" s="90"/>
      <c r="E43" s="94"/>
      <c r="F43" s="90"/>
    </row>
    <row r="44" spans="1:6" s="108" customFormat="1" ht="30" customHeight="1" x14ac:dyDescent="0.2">
      <c r="A44" s="103">
        <v>3</v>
      </c>
      <c r="B44" s="104" t="s">
        <v>92</v>
      </c>
      <c r="C44" s="105">
        <f>C45+C46</f>
        <v>13959</v>
      </c>
      <c r="D44" s="105">
        <f>D45+D46</f>
        <v>1982</v>
      </c>
      <c r="E44" s="106">
        <f>E45+E46</f>
        <v>0.18228639749839051</v>
      </c>
      <c r="F44" s="105"/>
    </row>
    <row r="45" spans="1:6" s="109" customFormat="1" ht="30" customHeight="1" x14ac:dyDescent="0.25">
      <c r="A45" s="99" t="s">
        <v>25</v>
      </c>
      <c r="B45" s="100" t="s">
        <v>67</v>
      </c>
      <c r="C45" s="101">
        <f>10861+12</f>
        <v>10873</v>
      </c>
      <c r="D45" s="101">
        <v>1982</v>
      </c>
      <c r="E45" s="102">
        <f t="shared" si="0"/>
        <v>0.18228639749839051</v>
      </c>
      <c r="F45" s="101"/>
    </row>
    <row r="46" spans="1:6" s="109" customFormat="1" ht="30" customHeight="1" x14ac:dyDescent="0.25">
      <c r="A46" s="99" t="s">
        <v>26</v>
      </c>
      <c r="B46" s="100" t="s">
        <v>69</v>
      </c>
      <c r="C46" s="101">
        <v>3086</v>
      </c>
      <c r="D46" s="101">
        <v>0</v>
      </c>
      <c r="E46" s="102">
        <f t="shared" si="0"/>
        <v>0</v>
      </c>
      <c r="F46" s="101"/>
    </row>
    <row r="47" spans="1:6" s="109" customFormat="1" x14ac:dyDescent="0.25">
      <c r="A47" s="110"/>
    </row>
    <row r="48" spans="1:6" x14ac:dyDescent="0.25">
      <c r="A48" s="128"/>
      <c r="D48" s="129"/>
      <c r="E48" s="129"/>
      <c r="F48" s="129"/>
    </row>
    <row r="49" spans="1:6" x14ac:dyDescent="0.25">
      <c r="A49" s="128"/>
      <c r="D49" s="130"/>
      <c r="E49" s="130"/>
      <c r="F49" s="130"/>
    </row>
    <row r="50" spans="1:6" x14ac:dyDescent="0.25">
      <c r="A50" s="128"/>
      <c r="D50" s="129"/>
      <c r="E50" s="129"/>
      <c r="F50" s="129"/>
    </row>
    <row r="51" spans="1:6" x14ac:dyDescent="0.25">
      <c r="A51" s="128"/>
      <c r="E51" s="84"/>
    </row>
    <row r="52" spans="1:6" x14ac:dyDescent="0.25">
      <c r="A52" s="128"/>
      <c r="E52" s="84"/>
    </row>
    <row r="53" spans="1:6" x14ac:dyDescent="0.25">
      <c r="A53" s="128"/>
      <c r="E53" s="84"/>
    </row>
    <row r="54" spans="1:6" x14ac:dyDescent="0.25">
      <c r="A54" s="128"/>
      <c r="E54" s="84"/>
    </row>
    <row r="55" spans="1:6" x14ac:dyDescent="0.25">
      <c r="A55" s="128"/>
      <c r="D55" s="130"/>
      <c r="E55" s="130"/>
      <c r="F55" s="130"/>
    </row>
  </sheetData>
  <mergeCells count="12">
    <mergeCell ref="A8:F8"/>
    <mergeCell ref="A2:B2"/>
    <mergeCell ref="A3:B3"/>
    <mergeCell ref="E11:F11"/>
    <mergeCell ref="A48:A55"/>
    <mergeCell ref="D48:F48"/>
    <mergeCell ref="D49:F49"/>
    <mergeCell ref="D50:F50"/>
    <mergeCell ref="D55:F55"/>
    <mergeCell ref="A4:F4"/>
    <mergeCell ref="A5:F5"/>
    <mergeCell ref="A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9EE4C-9619-46D8-8FE8-306FE19C126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Quý I.2023 (2)</vt:lpstr>
      <vt:lpstr>3 tháng</vt:lpstr>
      <vt:lpstr>'3 tháng'!chuong_pl_105</vt:lpstr>
      <vt:lpstr>'3 tháng'!chuong_pl_105_name</vt:lpstr>
      <vt:lpstr>'3 tháng'!chuong_pl_105_name_name_name</vt:lpstr>
      <vt:lpstr>'Quý I.2023 (2)'!Print_Titles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Administrator</cp:lastModifiedBy>
  <cp:lastPrinted>2025-11-19T03:46:45Z</cp:lastPrinted>
  <dcterms:created xsi:type="dcterms:W3CDTF">2016-10-14T10:52:32Z</dcterms:created>
  <dcterms:modified xsi:type="dcterms:W3CDTF">2026-07-08T08:10:25Z</dcterms:modified>
</cp:coreProperties>
</file>